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680" yWindow="-120" windowWidth="20730" windowHeight="11760" activeTab="1"/>
  </bookViews>
  <sheets>
    <sheet name="Stagionale" sheetId="1" r:id="rId1"/>
    <sheet name="Brevi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0" i="2" l="1"/>
  <c r="E109" i="2"/>
  <c r="E108" i="2"/>
  <c r="E115" i="2" s="1"/>
  <c r="E82" i="2" l="1"/>
  <c r="E81" i="2"/>
  <c r="E80" i="2"/>
  <c r="E87" i="2" s="1"/>
  <c r="E101" i="2"/>
  <c r="E96" i="2"/>
  <c r="E95" i="2"/>
  <c r="E94" i="2"/>
  <c r="E68" i="2" l="1"/>
  <c r="E67" i="2"/>
  <c r="E66" i="2"/>
  <c r="E73" i="2" s="1"/>
  <c r="E55" i="2" l="1"/>
  <c r="E54" i="2"/>
  <c r="E53" i="2"/>
  <c r="E60" i="2" s="1"/>
  <c r="E88" i="1" l="1"/>
  <c r="E42" i="2" l="1"/>
  <c r="E41" i="2"/>
  <c r="E40" i="2"/>
  <c r="E47" i="2" s="1"/>
  <c r="E74" i="1" l="1"/>
  <c r="E28" i="2" l="1"/>
  <c r="E27" i="2"/>
  <c r="E26" i="2"/>
  <c r="E33" i="2" s="1"/>
  <c r="E14" i="2" l="1"/>
  <c r="E13" i="2"/>
  <c r="E12" i="2"/>
  <c r="E19" i="2" s="1"/>
  <c r="E60" i="1" l="1"/>
  <c r="E32" i="1" l="1"/>
</calcChain>
</file>

<file path=xl/sharedStrings.xml><?xml version="1.0" encoding="utf-8"?>
<sst xmlns="http://schemas.openxmlformats.org/spreadsheetml/2006/main" count="190" uniqueCount="31">
  <si>
    <t>[kWh]</t>
  </si>
  <si>
    <t xml:space="preserve">[€cent/kWh] </t>
  </si>
  <si>
    <t>[€cent/Smc]</t>
  </si>
  <si>
    <t>Esiti Asta Modulazione di Punta</t>
  </si>
  <si>
    <t>Spazio</t>
  </si>
  <si>
    <t>Capacità di Erogazione</t>
  </si>
  <si>
    <t>Capacità di Iniezione</t>
  </si>
  <si>
    <t>[Smc]</t>
  </si>
  <si>
    <t>[kWh/g]</t>
  </si>
  <si>
    <t>[Smc/g]</t>
  </si>
  <si>
    <t>Capacità offerta</t>
  </si>
  <si>
    <t>Capacità richiesta</t>
  </si>
  <si>
    <t>Capacità conferita</t>
  </si>
  <si>
    <t>PCS  [kWh/Smc] 10,800</t>
  </si>
  <si>
    <t>Prezzo medio di assegnazione</t>
  </si>
  <si>
    <t>Esiti Asta Modulazione di Punta da Maggio</t>
  </si>
  <si>
    <t>Prezzo ponderato  di assegnazione</t>
  </si>
  <si>
    <t>Prezzo di assegnazione</t>
  </si>
  <si>
    <t>Esiti Asta Modulazione di Punta da Giugno</t>
  </si>
  <si>
    <t>Esiti Asta Modulazione di Punta Mensile di Maggio</t>
  </si>
  <si>
    <t>Esiti Asta Modulazione di Punta Mensile di Aprile</t>
  </si>
  <si>
    <t>Esiti Asta di breve del 30/04 periodo 01/05-03/05</t>
  </si>
  <si>
    <t>Esiti Asta di breve del 07/05 periodo 08/05-09/05</t>
  </si>
  <si>
    <t>Esiti Asta di breve del 21/05 periodo 22/05-23/05</t>
  </si>
  <si>
    <t>Esiti Asta Modulazione di Punta Mensile di Giugno</t>
  </si>
  <si>
    <t>Esiti Asta di breve del 28/05 periodo 29/05-30/05</t>
  </si>
  <si>
    <t>Capacità di Erogazione Interrompibile</t>
  </si>
  <si>
    <t>Esiti Asta di breve del 12/07 periodo 13/07-16/07</t>
  </si>
  <si>
    <t>Esiti Asta di breve del 16/07 periodo 19/07-23/07</t>
  </si>
  <si>
    <t>Esiti Asta di breve del 16/07 periodo 17/07-18/07</t>
  </si>
  <si>
    <t>Esiti Asta di breve del 23/07 periodo 26/07-30/07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</si>
</sst>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2" borderId="1" xfId="0" applyFill="1" applyBorder="1"/>
    <xf numFmtId="164" fontId="0" fillId="2" borderId="1" xfId="0" applyNumberFormat="1" applyFill="1" applyBorder="1"/>
    <xf numFmtId="0" fontId="2" fillId="2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/>
    <xf numFmtId="3" fontId="0" fillId="2" borderId="1" xfId="0" applyNumberFormat="1" applyFill="1" applyBorder="1"/>
    <xf numFmtId="3" fontId="0" fillId="2" borderId="0" xfId="0" applyNumberFormat="1" applyFill="1"/>
    <xf numFmtId="3" fontId="0" fillId="0" borderId="1" xfId="0" applyNumberFormat="1" applyBorder="1"/>
    <xf numFmtId="164" fontId="0" fillId="0" borderId="1" xfId="0" quotePrefix="1" applyNumberFormat="1" applyBorder="1"/>
    <xf numFmtId="2" fontId="0" fillId="2" borderId="0" xfId="0" applyNumberFormat="1" applyFill="1"/>
    <xf numFmtId="0" fontId="3" fillId="2" borderId="1" xfId="0" applyFont="1" applyFill="1" applyBorder="1"/>
    <xf numFmtId="0" fontId="3" fillId="2" borderId="2" xfId="0" applyFont="1" applyFill="1" applyBorder="1"/>
    <xf numFmtId="164" fontId="3" fillId="0" borderId="1" xfId="0" quotePrefix="1" applyNumberFormat="1" applyFont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190727</xdr:colOff>
      <xdr:row>4</xdr:row>
      <xdr:rowOff>170827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0"/>
          <a:ext cx="2941638" cy="932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2</xdr:col>
      <xdr:colOff>1799318</xdr:colOff>
      <xdr:row>3</xdr:row>
      <xdr:rowOff>140968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1"/>
          <a:ext cx="1796143" cy="709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K88"/>
  <sheetViews>
    <sheetView topLeftCell="A66" zoomScale="85" zoomScaleNormal="85" workbookViewId="0">
      <selection activeCell="C77" sqref="C77:I88"/>
    </sheetView>
  </sheetViews>
  <sheetFormatPr defaultColWidth="9.140625" defaultRowHeight="15" x14ac:dyDescent="0.25"/>
  <cols>
    <col min="1" max="1" width="9.140625" style="1"/>
    <col min="2" max="2" width="3.5703125" style="1" customWidth="1"/>
    <col min="3" max="3" width="40.5703125" style="1" bestFit="1" customWidth="1"/>
    <col min="4" max="4" width="17.5703125" style="1" bestFit="1" customWidth="1"/>
    <col min="5" max="5" width="14.5703125" style="1" bestFit="1" customWidth="1"/>
    <col min="6" max="6" width="16.28515625" style="1" customWidth="1"/>
    <col min="7" max="7" width="19" style="1" customWidth="1"/>
    <col min="8" max="8" width="14.5703125" style="1" bestFit="1" customWidth="1"/>
    <col min="9" max="9" width="12" style="1" bestFit="1" customWidth="1"/>
    <col min="10" max="10" width="13.140625" style="1" bestFit="1" customWidth="1"/>
    <col min="11" max="11" width="13.5703125" style="1" bestFit="1" customWidth="1"/>
    <col min="12" max="16384" width="9.140625" style="1"/>
  </cols>
  <sheetData>
    <row r="8" spans="3:9" ht="30.95" x14ac:dyDescent="0.35">
      <c r="C8" s="19" t="s">
        <v>3</v>
      </c>
      <c r="D8" s="19"/>
      <c r="E8" s="19"/>
      <c r="F8" s="19"/>
      <c r="G8" s="19"/>
    </row>
    <row r="10" spans="3:9" x14ac:dyDescent="0.25">
      <c r="C10" s="7"/>
      <c r="D10" s="26" t="s">
        <v>4</v>
      </c>
      <c r="E10" s="27"/>
      <c r="F10" s="26" t="s">
        <v>5</v>
      </c>
      <c r="G10" s="27"/>
      <c r="H10" s="26" t="s">
        <v>6</v>
      </c>
      <c r="I10" s="27"/>
    </row>
    <row r="11" spans="3:9" ht="14.45" x14ac:dyDescent="0.35">
      <c r="C11" s="7"/>
      <c r="D11" s="17" t="s">
        <v>0</v>
      </c>
      <c r="E11" s="17" t="s">
        <v>7</v>
      </c>
      <c r="F11" s="17" t="s">
        <v>8</v>
      </c>
      <c r="G11" s="17" t="s">
        <v>9</v>
      </c>
      <c r="H11" s="17" t="s">
        <v>8</v>
      </c>
      <c r="I11" s="17" t="s">
        <v>9</v>
      </c>
    </row>
    <row r="12" spans="3:9" x14ac:dyDescent="0.25">
      <c r="C12" s="13" t="s">
        <v>10</v>
      </c>
      <c r="D12" s="8">
        <v>2268000000</v>
      </c>
      <c r="E12" s="8">
        <v>210000000</v>
      </c>
      <c r="F12" s="8">
        <v>27000000</v>
      </c>
      <c r="G12" s="8">
        <v>2500000</v>
      </c>
      <c r="H12" s="8">
        <v>17280000</v>
      </c>
      <c r="I12" s="8">
        <v>1600000</v>
      </c>
    </row>
    <row r="13" spans="3:9" x14ac:dyDescent="0.25">
      <c r="C13" s="13" t="s">
        <v>11</v>
      </c>
      <c r="D13" s="8">
        <v>23035220001</v>
      </c>
      <c r="E13" s="8">
        <v>2132890741</v>
      </c>
      <c r="F13" s="8">
        <v>274228810</v>
      </c>
      <c r="G13" s="8">
        <v>25391556</v>
      </c>
      <c r="H13" s="8">
        <v>175506438</v>
      </c>
      <c r="I13" s="8">
        <v>16250596</v>
      </c>
    </row>
    <row r="14" spans="3:9" x14ac:dyDescent="0.25">
      <c r="C14" s="13" t="s">
        <v>12</v>
      </c>
      <c r="D14" s="8">
        <v>1987025536</v>
      </c>
      <c r="E14" s="8">
        <v>183983846</v>
      </c>
      <c r="F14" s="8">
        <v>23655066</v>
      </c>
      <c r="G14" s="8">
        <v>2190284</v>
      </c>
      <c r="H14" s="8">
        <v>15139241</v>
      </c>
      <c r="I14" s="8">
        <v>1401782</v>
      </c>
    </row>
    <row r="15" spans="3:9" ht="14.45" x14ac:dyDescent="0.35">
      <c r="C15" s="5"/>
      <c r="D15" s="6"/>
      <c r="E15" s="6"/>
      <c r="F15" s="6"/>
      <c r="G15" s="6"/>
      <c r="H15" s="6"/>
      <c r="I15" s="6"/>
    </row>
    <row r="16" spans="3:9" ht="14.45" customHeight="1" x14ac:dyDescent="0.35">
      <c r="C16" s="4" t="s">
        <v>13</v>
      </c>
      <c r="D16" s="7"/>
      <c r="E16" s="7"/>
      <c r="F16" s="7"/>
      <c r="G16" s="7"/>
      <c r="H16" s="7"/>
      <c r="I16" s="7"/>
    </row>
    <row r="18" spans="3:9" x14ac:dyDescent="0.25">
      <c r="C18" s="7"/>
      <c r="D18" s="17" t="s">
        <v>1</v>
      </c>
      <c r="E18" s="17" t="s">
        <v>2</v>
      </c>
    </row>
    <row r="19" spans="3:9" ht="14.45" customHeight="1" x14ac:dyDescent="0.35">
      <c r="C19" s="14" t="s">
        <v>14</v>
      </c>
      <c r="D19" s="3">
        <v>0.14767</v>
      </c>
      <c r="E19" s="2">
        <v>1.5948359999999999</v>
      </c>
    </row>
    <row r="21" spans="3:9" ht="30.95" x14ac:dyDescent="0.35">
      <c r="C21" s="19" t="s">
        <v>20</v>
      </c>
      <c r="D21" s="19"/>
      <c r="E21" s="19"/>
      <c r="F21" s="19"/>
      <c r="G21" s="19"/>
      <c r="H21" s="7"/>
      <c r="I21" s="7"/>
    </row>
    <row r="22" spans="3:9" ht="14.45" x14ac:dyDescent="0.35">
      <c r="C22" s="7"/>
      <c r="D22" s="7"/>
      <c r="E22" s="7"/>
      <c r="F22" s="7"/>
      <c r="G22" s="7"/>
      <c r="H22" s="7"/>
      <c r="I22" s="7"/>
    </row>
    <row r="23" spans="3:9" x14ac:dyDescent="0.25">
      <c r="C23" s="7"/>
      <c r="D23" s="26" t="s">
        <v>4</v>
      </c>
      <c r="E23" s="27"/>
      <c r="F23" s="26" t="s">
        <v>5</v>
      </c>
      <c r="G23" s="27"/>
      <c r="H23" s="26" t="s">
        <v>6</v>
      </c>
      <c r="I23" s="27"/>
    </row>
    <row r="24" spans="3:9" ht="14.45" x14ac:dyDescent="0.35">
      <c r="C24" s="7"/>
      <c r="D24" s="17" t="s">
        <v>0</v>
      </c>
      <c r="E24" s="17" t="s">
        <v>7</v>
      </c>
      <c r="F24" s="17" t="s">
        <v>8</v>
      </c>
      <c r="G24" s="17" t="s">
        <v>9</v>
      </c>
      <c r="H24" s="17" t="s">
        <v>8</v>
      </c>
      <c r="I24" s="17" t="s">
        <v>9</v>
      </c>
    </row>
    <row r="25" spans="3:9" x14ac:dyDescent="0.25">
      <c r="C25" s="13" t="s">
        <v>10</v>
      </c>
      <c r="D25" s="8">
        <v>54000000</v>
      </c>
      <c r="E25" s="8">
        <v>5000000</v>
      </c>
      <c r="F25" s="8">
        <v>642857</v>
      </c>
      <c r="G25" s="8">
        <v>59524</v>
      </c>
      <c r="H25" s="8">
        <v>2140759</v>
      </c>
      <c r="I25" s="8">
        <v>198218</v>
      </c>
    </row>
    <row r="26" spans="3:9" x14ac:dyDescent="0.25">
      <c r="C26" s="13" t="s">
        <v>11</v>
      </c>
      <c r="D26" s="8">
        <v>346200424</v>
      </c>
      <c r="E26" s="8">
        <v>32055594.814814813</v>
      </c>
      <c r="F26" s="8">
        <v>4121432.7031734814</v>
      </c>
      <c r="G26" s="8">
        <v>381614.1391827297</v>
      </c>
      <c r="H26" s="8">
        <v>13724660.620033629</v>
      </c>
      <c r="I26" s="8">
        <v>1270801.9092623729</v>
      </c>
    </row>
    <row r="27" spans="3:9" x14ac:dyDescent="0.25">
      <c r="C27" s="13" t="s">
        <v>12</v>
      </c>
      <c r="D27" s="8">
        <v>54000000</v>
      </c>
      <c r="E27" s="8">
        <v>5000000</v>
      </c>
      <c r="F27" s="8">
        <v>642857</v>
      </c>
      <c r="G27" s="8">
        <v>59524</v>
      </c>
      <c r="H27" s="8">
        <v>2140759</v>
      </c>
      <c r="I27" s="8">
        <v>198218</v>
      </c>
    </row>
    <row r="28" spans="3:9" ht="14.45" x14ac:dyDescent="0.35">
      <c r="C28" s="5"/>
      <c r="D28" s="6"/>
      <c r="E28" s="6"/>
      <c r="F28" s="6"/>
      <c r="G28" s="6"/>
      <c r="H28" s="6"/>
      <c r="I28" s="6"/>
    </row>
    <row r="29" spans="3:9" ht="14.45" x14ac:dyDescent="0.35">
      <c r="C29" s="4" t="s">
        <v>13</v>
      </c>
      <c r="D29" s="7"/>
      <c r="E29" s="7"/>
      <c r="F29" s="7"/>
      <c r="G29" s="7"/>
      <c r="H29" s="7"/>
      <c r="I29" s="7"/>
    </row>
    <row r="30" spans="3:9" ht="14.45" x14ac:dyDescent="0.35">
      <c r="C30" s="7"/>
      <c r="D30" s="7"/>
      <c r="E30" s="7"/>
      <c r="F30" s="7"/>
      <c r="G30" s="7"/>
      <c r="H30" s="7"/>
      <c r="I30" s="7"/>
    </row>
    <row r="31" spans="3:9" x14ac:dyDescent="0.25">
      <c r="C31" s="7"/>
      <c r="D31" s="17" t="s">
        <v>1</v>
      </c>
      <c r="E31" s="17" t="s">
        <v>2</v>
      </c>
      <c r="F31" s="7"/>
      <c r="G31" s="7"/>
      <c r="H31" s="7"/>
      <c r="I31" s="7"/>
    </row>
    <row r="32" spans="3:9" ht="14.45" x14ac:dyDescent="0.35">
      <c r="C32" s="14" t="s">
        <v>14</v>
      </c>
      <c r="D32" s="3">
        <v>0.1143</v>
      </c>
      <c r="E32" s="2">
        <f>+D32*D25/E25</f>
        <v>1.23444</v>
      </c>
      <c r="F32" s="7"/>
      <c r="G32" s="7"/>
      <c r="H32" s="7"/>
      <c r="I32" s="7"/>
    </row>
    <row r="35" spans="3:9" ht="30.95" x14ac:dyDescent="0.35">
      <c r="C35" s="19" t="s">
        <v>15</v>
      </c>
      <c r="D35" s="19"/>
      <c r="E35" s="19"/>
      <c r="F35" s="19"/>
      <c r="G35" s="19"/>
      <c r="H35" s="7"/>
      <c r="I35" s="7"/>
    </row>
    <row r="36" spans="3:9" ht="14.45" x14ac:dyDescent="0.35">
      <c r="C36" s="7"/>
      <c r="D36" s="7"/>
      <c r="E36" s="7"/>
      <c r="F36" s="7"/>
      <c r="G36" s="7"/>
      <c r="H36" s="7"/>
      <c r="I36" s="7"/>
    </row>
    <row r="37" spans="3:9" x14ac:dyDescent="0.25">
      <c r="C37" s="7"/>
      <c r="D37" s="26" t="s">
        <v>4</v>
      </c>
      <c r="E37" s="27"/>
      <c r="F37" s="26" t="s">
        <v>5</v>
      </c>
      <c r="G37" s="27"/>
      <c r="H37" s="26" t="s">
        <v>6</v>
      </c>
      <c r="I37" s="27"/>
    </row>
    <row r="38" spans="3:9" ht="14.45" x14ac:dyDescent="0.35">
      <c r="C38" s="7"/>
      <c r="D38" s="17" t="s">
        <v>0</v>
      </c>
      <c r="E38" s="17" t="s">
        <v>7</v>
      </c>
      <c r="F38" s="17" t="s">
        <v>8</v>
      </c>
      <c r="G38" s="17" t="s">
        <v>9</v>
      </c>
      <c r="H38" s="17" t="s">
        <v>8</v>
      </c>
      <c r="I38" s="17" t="s">
        <v>9</v>
      </c>
    </row>
    <row r="39" spans="3:9" x14ac:dyDescent="0.25">
      <c r="C39" s="13" t="s">
        <v>10</v>
      </c>
      <c r="D39" s="8">
        <v>226974464</v>
      </c>
      <c r="E39" s="8">
        <v>21016154.074074071</v>
      </c>
      <c r="F39" s="8">
        <v>2702077</v>
      </c>
      <c r="G39" s="8">
        <v>250192</v>
      </c>
      <c r="H39" s="8">
        <v>2140759</v>
      </c>
      <c r="I39" s="8">
        <v>198218</v>
      </c>
    </row>
    <row r="40" spans="3:9" x14ac:dyDescent="0.25">
      <c r="C40" s="13" t="s">
        <v>11</v>
      </c>
      <c r="D40" s="8">
        <v>1305223999</v>
      </c>
      <c r="E40" s="8">
        <v>120854073.98148148</v>
      </c>
      <c r="F40" s="8">
        <v>15538381.214311065</v>
      </c>
      <c r="G40" s="8">
        <v>1438739.0013250986</v>
      </c>
      <c r="H40" s="8">
        <v>12310503.893844379</v>
      </c>
      <c r="I40" s="8">
        <v>1139861.4716522573</v>
      </c>
    </row>
    <row r="41" spans="3:9" x14ac:dyDescent="0.25">
      <c r="C41" s="13" t="s">
        <v>12</v>
      </c>
      <c r="D41" s="8">
        <v>194571970</v>
      </c>
      <c r="E41" s="8">
        <v>18015923.148148146</v>
      </c>
      <c r="F41" s="8">
        <v>2316333</v>
      </c>
      <c r="G41" s="8">
        <v>214475.27777777775</v>
      </c>
      <c r="H41" s="8">
        <v>1835148</v>
      </c>
      <c r="I41" s="8">
        <v>169921.11111111109</v>
      </c>
    </row>
    <row r="42" spans="3:9" ht="14.45" x14ac:dyDescent="0.35">
      <c r="C42" s="5"/>
      <c r="D42" s="6"/>
      <c r="E42" s="6"/>
      <c r="F42" s="6"/>
      <c r="G42" s="6"/>
      <c r="H42" s="6"/>
      <c r="I42" s="6"/>
    </row>
    <row r="43" spans="3:9" ht="14.45" x14ac:dyDescent="0.35">
      <c r="C43" s="4" t="s">
        <v>13</v>
      </c>
      <c r="D43" s="7"/>
      <c r="E43" s="7"/>
      <c r="F43" s="7"/>
      <c r="G43" s="7"/>
      <c r="H43" s="7"/>
      <c r="I43" s="7"/>
    </row>
    <row r="44" spans="3:9" ht="14.45" x14ac:dyDescent="0.35">
      <c r="C44" s="7"/>
      <c r="D44" s="7"/>
      <c r="E44" s="7"/>
      <c r="F44" s="7"/>
      <c r="G44" s="7"/>
      <c r="H44" s="7"/>
      <c r="I44" s="7"/>
    </row>
    <row r="45" spans="3:9" x14ac:dyDescent="0.25">
      <c r="C45" s="7"/>
      <c r="D45" s="17" t="s">
        <v>1</v>
      </c>
      <c r="E45" s="17" t="s">
        <v>2</v>
      </c>
      <c r="F45" s="7"/>
      <c r="G45" s="7"/>
      <c r="H45" s="7"/>
      <c r="I45" s="7"/>
    </row>
    <row r="46" spans="3:9" ht="14.45" x14ac:dyDescent="0.35">
      <c r="C46" s="14" t="s">
        <v>16</v>
      </c>
      <c r="D46" s="3">
        <v>9.0839812016006202E-2</v>
      </c>
      <c r="E46" s="2">
        <v>0.98106996977286709</v>
      </c>
      <c r="F46" s="7"/>
      <c r="G46" s="7"/>
      <c r="H46" s="7"/>
      <c r="I46" s="7"/>
    </row>
    <row r="49" spans="3:9" ht="30.95" x14ac:dyDescent="0.35">
      <c r="C49" s="19" t="s">
        <v>19</v>
      </c>
      <c r="D49" s="19"/>
      <c r="E49" s="19"/>
      <c r="F49" s="19"/>
      <c r="G49" s="19"/>
      <c r="H49" s="7"/>
      <c r="I49" s="7"/>
    </row>
    <row r="50" spans="3:9" ht="14.45" x14ac:dyDescent="0.35">
      <c r="C50" s="7"/>
      <c r="D50" s="7"/>
      <c r="E50" s="7"/>
      <c r="F50" s="7"/>
      <c r="G50" s="7"/>
      <c r="H50" s="7"/>
      <c r="I50" s="7"/>
    </row>
    <row r="51" spans="3:9" x14ac:dyDescent="0.25">
      <c r="C51" s="7"/>
      <c r="D51" s="26" t="s">
        <v>4</v>
      </c>
      <c r="E51" s="27"/>
      <c r="F51" s="26" t="s">
        <v>5</v>
      </c>
      <c r="G51" s="27"/>
      <c r="H51" s="26" t="s">
        <v>6</v>
      </c>
      <c r="I51" s="27"/>
    </row>
    <row r="52" spans="3:9" ht="14.45" x14ac:dyDescent="0.35">
      <c r="C52" s="7"/>
      <c r="D52" s="17" t="s">
        <v>0</v>
      </c>
      <c r="E52" s="17" t="s">
        <v>7</v>
      </c>
      <c r="F52" s="17" t="s">
        <v>8</v>
      </c>
      <c r="G52" s="17" t="s">
        <v>9</v>
      </c>
      <c r="H52" s="17" t="s">
        <v>8</v>
      </c>
      <c r="I52" s="17" t="s">
        <v>9</v>
      </c>
    </row>
    <row r="53" spans="3:9" x14ac:dyDescent="0.25">
      <c r="C53" s="13" t="s">
        <v>10</v>
      </c>
      <c r="D53" s="8">
        <v>9473941</v>
      </c>
      <c r="E53" s="8">
        <v>877216.75925925921</v>
      </c>
      <c r="F53" s="8">
        <v>112785</v>
      </c>
      <c r="G53" s="8">
        <v>10443.055555555555</v>
      </c>
      <c r="H53" s="8">
        <v>305611</v>
      </c>
      <c r="I53" s="8">
        <v>28297.314814814814</v>
      </c>
    </row>
    <row r="54" spans="3:9" x14ac:dyDescent="0.25">
      <c r="C54" s="13" t="s">
        <v>11</v>
      </c>
      <c r="D54" s="8">
        <v>9473941</v>
      </c>
      <c r="E54" s="8">
        <v>877216.75925925921</v>
      </c>
      <c r="F54" s="8">
        <v>112785</v>
      </c>
      <c r="G54" s="8">
        <v>10443.055555555555</v>
      </c>
      <c r="H54" s="8">
        <v>305611</v>
      </c>
      <c r="I54" s="8">
        <v>28297.314814814814</v>
      </c>
    </row>
    <row r="55" spans="3:9" x14ac:dyDescent="0.25">
      <c r="C55" s="13" t="s">
        <v>12</v>
      </c>
      <c r="D55" s="8">
        <v>9473941</v>
      </c>
      <c r="E55" s="8">
        <v>877216.75925925921</v>
      </c>
      <c r="F55" s="8">
        <v>112785</v>
      </c>
      <c r="G55" s="8">
        <v>10443.055555555555</v>
      </c>
      <c r="H55" s="8">
        <v>305611</v>
      </c>
      <c r="I55" s="8">
        <v>28297.314814814814</v>
      </c>
    </row>
    <row r="56" spans="3:9" ht="14.45" x14ac:dyDescent="0.35">
      <c r="C56" s="5"/>
      <c r="D56" s="6"/>
      <c r="E56" s="6"/>
      <c r="F56" s="6"/>
      <c r="G56" s="6"/>
      <c r="H56" s="6"/>
      <c r="I56" s="6"/>
    </row>
    <row r="57" spans="3:9" ht="14.45" x14ac:dyDescent="0.35">
      <c r="C57" s="4" t="s">
        <v>13</v>
      </c>
      <c r="D57" s="7"/>
      <c r="E57" s="7"/>
      <c r="F57" s="7"/>
      <c r="G57" s="7"/>
      <c r="H57" s="7"/>
      <c r="I57" s="7"/>
    </row>
    <row r="58" spans="3:9" ht="14.45" x14ac:dyDescent="0.35">
      <c r="C58" s="7"/>
      <c r="D58" s="7"/>
      <c r="E58" s="7"/>
      <c r="F58" s="7"/>
      <c r="G58" s="7"/>
      <c r="H58" s="7"/>
      <c r="I58" s="7"/>
    </row>
    <row r="59" spans="3:9" x14ac:dyDescent="0.25">
      <c r="C59" s="7"/>
      <c r="D59" s="17" t="s">
        <v>1</v>
      </c>
      <c r="E59" s="17" t="s">
        <v>2</v>
      </c>
      <c r="F59" s="7"/>
      <c r="G59" s="7"/>
      <c r="H59" s="7"/>
      <c r="I59" s="7"/>
    </row>
    <row r="60" spans="3:9" ht="14.45" x14ac:dyDescent="0.35">
      <c r="C60" s="13" t="s">
        <v>16</v>
      </c>
      <c r="D60" s="3">
        <v>5.1019000000000004E-3</v>
      </c>
      <c r="E60" s="3">
        <f>+D60* D53/E53</f>
        <v>5.5100520000000007E-2</v>
      </c>
      <c r="F60" s="7"/>
      <c r="G60" s="7"/>
      <c r="H60" s="7"/>
      <c r="I60" s="7"/>
    </row>
    <row r="63" spans="3:9" ht="30.95" x14ac:dyDescent="0.35">
      <c r="C63" s="19" t="s">
        <v>18</v>
      </c>
      <c r="D63" s="19"/>
      <c r="E63" s="19"/>
      <c r="F63" s="19"/>
      <c r="G63" s="19"/>
      <c r="H63" s="7"/>
      <c r="I63" s="7"/>
    </row>
    <row r="64" spans="3:9" ht="14.45" x14ac:dyDescent="0.35">
      <c r="C64" s="7"/>
      <c r="D64" s="7"/>
      <c r="E64" s="7"/>
      <c r="F64" s="7"/>
      <c r="G64" s="7"/>
      <c r="H64" s="7"/>
      <c r="I64" s="7"/>
    </row>
    <row r="65" spans="3:11" x14ac:dyDescent="0.25">
      <c r="C65" s="7"/>
      <c r="D65" s="26" t="s">
        <v>4</v>
      </c>
      <c r="E65" s="27"/>
      <c r="F65" s="26" t="s">
        <v>5</v>
      </c>
      <c r="G65" s="27"/>
      <c r="H65" s="26" t="s">
        <v>6</v>
      </c>
      <c r="I65" s="27"/>
    </row>
    <row r="66" spans="3:11" ht="14.45" x14ac:dyDescent="0.35">
      <c r="C66" s="7"/>
      <c r="D66" s="17" t="s">
        <v>0</v>
      </c>
      <c r="E66" s="17" t="s">
        <v>7</v>
      </c>
      <c r="F66" s="17" t="s">
        <v>8</v>
      </c>
      <c r="G66" s="17" t="s">
        <v>9</v>
      </c>
      <c r="H66" s="17" t="s">
        <v>8</v>
      </c>
      <c r="I66" s="17" t="s">
        <v>9</v>
      </c>
    </row>
    <row r="67" spans="3:11" x14ac:dyDescent="0.25">
      <c r="C67" s="18" t="s">
        <v>10</v>
      </c>
      <c r="D67" s="8">
        <v>22928553</v>
      </c>
      <c r="E67" s="8">
        <v>2123014.1666666665</v>
      </c>
      <c r="F67" s="8">
        <v>272959</v>
      </c>
      <c r="G67" s="8">
        <v>25273.981481481478</v>
      </c>
      <c r="H67" s="8">
        <v>305611</v>
      </c>
      <c r="I67" s="8">
        <v>28297.314814814814</v>
      </c>
      <c r="J67" s="12"/>
      <c r="K67" s="12"/>
    </row>
    <row r="68" spans="3:11" x14ac:dyDescent="0.25">
      <c r="C68" s="13" t="s">
        <v>11</v>
      </c>
      <c r="D68" s="8">
        <v>18136154</v>
      </c>
      <c r="E68" s="8">
        <v>1679273.5185185184</v>
      </c>
      <c r="F68" s="8">
        <v>215907</v>
      </c>
      <c r="G68" s="8">
        <v>19991.388888888887</v>
      </c>
      <c r="H68" s="8">
        <v>241734</v>
      </c>
      <c r="I68" s="8">
        <v>22382.777777777777</v>
      </c>
      <c r="J68" s="12"/>
      <c r="K68" s="12"/>
    </row>
    <row r="69" spans="3:11" x14ac:dyDescent="0.25">
      <c r="C69" s="13" t="s">
        <v>12</v>
      </c>
      <c r="D69" s="8">
        <v>18136154</v>
      </c>
      <c r="E69" s="8">
        <v>1679273.5185185184</v>
      </c>
      <c r="F69" s="8">
        <v>215907</v>
      </c>
      <c r="G69" s="8">
        <v>19991.388888888887</v>
      </c>
      <c r="H69" s="8">
        <v>241734</v>
      </c>
      <c r="I69" s="8">
        <v>22382.777777777777</v>
      </c>
    </row>
    <row r="70" spans="3:11" ht="14.45" x14ac:dyDescent="0.35">
      <c r="C70" s="5"/>
      <c r="D70" s="6"/>
      <c r="E70" s="6"/>
      <c r="F70" s="6"/>
      <c r="G70" s="6"/>
      <c r="H70" s="6"/>
      <c r="I70" s="6"/>
    </row>
    <row r="71" spans="3:11" ht="14.45" x14ac:dyDescent="0.35">
      <c r="C71" s="4" t="s">
        <v>13</v>
      </c>
      <c r="D71" s="7"/>
      <c r="E71" s="7"/>
      <c r="F71" s="7"/>
      <c r="G71" s="7"/>
      <c r="H71" s="7"/>
      <c r="I71" s="7"/>
    </row>
    <row r="72" spans="3:11" ht="14.45" x14ac:dyDescent="0.35">
      <c r="C72" s="7"/>
      <c r="D72" s="7"/>
      <c r="E72" s="7"/>
      <c r="F72" s="7"/>
      <c r="G72" s="7"/>
      <c r="H72" s="7"/>
      <c r="I72" s="7"/>
    </row>
    <row r="73" spans="3:11" x14ac:dyDescent="0.25">
      <c r="C73" s="7"/>
      <c r="D73" s="17" t="s">
        <v>1</v>
      </c>
      <c r="E73" s="17" t="s">
        <v>2</v>
      </c>
      <c r="F73" s="7"/>
      <c r="G73" s="7"/>
      <c r="H73" s="7"/>
      <c r="I73" s="7"/>
    </row>
    <row r="74" spans="3:11" ht="14.45" x14ac:dyDescent="0.35">
      <c r="C74" s="13" t="s">
        <v>16</v>
      </c>
      <c r="D74" s="3">
        <v>1.1100000000000001E-3</v>
      </c>
      <c r="E74" s="3">
        <f>+D74* D67/E67</f>
        <v>1.1988000000000002E-2</v>
      </c>
      <c r="F74" s="7"/>
      <c r="G74" s="7"/>
      <c r="H74" s="7"/>
      <c r="I74" s="7"/>
    </row>
    <row r="77" spans="3:11" ht="30.95" x14ac:dyDescent="0.35">
      <c r="C77" s="19" t="s">
        <v>24</v>
      </c>
      <c r="D77" s="19"/>
      <c r="E77" s="19"/>
      <c r="F77" s="19"/>
      <c r="G77" s="19"/>
      <c r="H77" s="7"/>
      <c r="I77" s="7"/>
    </row>
    <row r="78" spans="3:11" ht="14.45" x14ac:dyDescent="0.35">
      <c r="C78" s="7"/>
      <c r="D78" s="7"/>
      <c r="E78" s="7"/>
      <c r="F78" s="7"/>
      <c r="G78" s="7"/>
      <c r="H78" s="7"/>
      <c r="I78" s="7"/>
    </row>
    <row r="79" spans="3:11" x14ac:dyDescent="0.25">
      <c r="C79" s="7"/>
      <c r="D79" s="26" t="s">
        <v>4</v>
      </c>
      <c r="E79" s="27"/>
      <c r="F79" s="26" t="s">
        <v>5</v>
      </c>
      <c r="G79" s="27"/>
      <c r="H79" s="26" t="s">
        <v>6</v>
      </c>
      <c r="I79" s="27"/>
    </row>
    <row r="80" spans="3:11" ht="14.45" x14ac:dyDescent="0.35">
      <c r="C80" s="7"/>
      <c r="D80" s="21" t="s">
        <v>0</v>
      </c>
      <c r="E80" s="21" t="s">
        <v>7</v>
      </c>
      <c r="F80" s="21" t="s">
        <v>8</v>
      </c>
      <c r="G80" s="21" t="s">
        <v>9</v>
      </c>
      <c r="H80" s="21" t="s">
        <v>8</v>
      </c>
      <c r="I80" s="21" t="s">
        <v>9</v>
      </c>
    </row>
    <row r="81" spans="3:9" x14ac:dyDescent="0.25">
      <c r="C81" s="13" t="s">
        <v>10</v>
      </c>
      <c r="D81" s="8">
        <v>4792399</v>
      </c>
      <c r="E81" s="8">
        <v>443740.64814814815</v>
      </c>
      <c r="F81" s="8">
        <v>57052</v>
      </c>
      <c r="G81" s="8">
        <v>5282.5925925925922</v>
      </c>
      <c r="H81" s="8">
        <v>599050</v>
      </c>
      <c r="I81" s="8">
        <v>55467.592592592591</v>
      </c>
    </row>
    <row r="82" spans="3:9" x14ac:dyDescent="0.25">
      <c r="C82" s="13" t="s">
        <v>11</v>
      </c>
      <c r="D82" s="8">
        <v>14377196</v>
      </c>
      <c r="E82" s="8">
        <v>1331221.8518518517</v>
      </c>
      <c r="F82" s="8">
        <v>171155.98809531512</v>
      </c>
      <c r="G82" s="8">
        <v>15847.776675492139</v>
      </c>
      <c r="H82" s="8">
        <v>1797149.8749999739</v>
      </c>
      <c r="I82" s="8">
        <v>166402.76620370129</v>
      </c>
    </row>
    <row r="83" spans="3:9" x14ac:dyDescent="0.25">
      <c r="C83" s="13" t="s">
        <v>12</v>
      </c>
      <c r="D83" s="8">
        <v>4792399</v>
      </c>
      <c r="E83" s="8">
        <v>443740.64814814815</v>
      </c>
      <c r="F83" s="8">
        <v>57052</v>
      </c>
      <c r="G83" s="8">
        <v>5282.5925925925922</v>
      </c>
      <c r="H83" s="8">
        <v>599050</v>
      </c>
      <c r="I83" s="8">
        <v>55467.592592592591</v>
      </c>
    </row>
    <row r="84" spans="3:9" ht="14.45" x14ac:dyDescent="0.35">
      <c r="C84" s="5"/>
      <c r="D84" s="6"/>
      <c r="E84" s="6"/>
      <c r="F84" s="6"/>
      <c r="G84" s="6"/>
      <c r="H84" s="6"/>
      <c r="I84" s="6"/>
    </row>
    <row r="85" spans="3:9" ht="14.45" x14ac:dyDescent="0.35">
      <c r="C85" s="4" t="s">
        <v>13</v>
      </c>
      <c r="D85" s="7"/>
      <c r="E85" s="7"/>
      <c r="F85" s="7"/>
      <c r="G85" s="7"/>
      <c r="H85" s="7"/>
      <c r="I85" s="7"/>
    </row>
    <row r="86" spans="3:9" ht="14.45" x14ac:dyDescent="0.35">
      <c r="C86" s="7"/>
      <c r="D86" s="7"/>
      <c r="E86" s="7"/>
      <c r="F86" s="7"/>
      <c r="G86" s="7"/>
      <c r="H86" s="7"/>
      <c r="I86" s="7"/>
    </row>
    <row r="87" spans="3:9" x14ac:dyDescent="0.25">
      <c r="C87" s="7"/>
      <c r="D87" s="21" t="s">
        <v>1</v>
      </c>
      <c r="E87" s="21" t="s">
        <v>2</v>
      </c>
      <c r="F87" s="7"/>
      <c r="G87" s="7"/>
      <c r="H87" s="7"/>
      <c r="I87" s="7"/>
    </row>
    <row r="88" spans="3:9" ht="14.45" x14ac:dyDescent="0.35">
      <c r="C88" s="13" t="s">
        <v>16</v>
      </c>
      <c r="D88" s="3">
        <v>1.1119999999999999E-3</v>
      </c>
      <c r="E88" s="3">
        <f>D88/10.8</f>
        <v>1.0296296296296294E-4</v>
      </c>
      <c r="F88" s="7"/>
      <c r="G88" s="7"/>
      <c r="H88" s="7"/>
      <c r="I88" s="7"/>
    </row>
  </sheetData>
  <mergeCells count="18">
    <mergeCell ref="F51:G51"/>
    <mergeCell ref="H51:I51"/>
    <mergeCell ref="D79:E79"/>
    <mergeCell ref="F79:G79"/>
    <mergeCell ref="H79:I79"/>
    <mergeCell ref="D65:E65"/>
    <mergeCell ref="F65:G65"/>
    <mergeCell ref="H65:I65"/>
    <mergeCell ref="D51:E51"/>
    <mergeCell ref="D10:E10"/>
    <mergeCell ref="F10:G10"/>
    <mergeCell ref="H10:I10"/>
    <mergeCell ref="D37:E37"/>
    <mergeCell ref="F37:G37"/>
    <mergeCell ref="H37:I37"/>
    <mergeCell ref="D23:E23"/>
    <mergeCell ref="F23:G23"/>
    <mergeCell ref="H23:I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G115"/>
  <sheetViews>
    <sheetView tabSelected="1" topLeftCell="B83" zoomScale="80" zoomScaleNormal="80" workbookViewId="0">
      <selection activeCell="H105" sqref="H105"/>
    </sheetView>
  </sheetViews>
  <sheetFormatPr defaultColWidth="9.140625" defaultRowHeight="15" x14ac:dyDescent="0.25"/>
  <cols>
    <col min="1" max="1" width="9.140625" style="7"/>
    <col min="2" max="2" width="3.5703125" style="7" customWidth="1"/>
    <col min="3" max="3" width="59" style="7" customWidth="1"/>
    <col min="4" max="4" width="20.7109375" style="7" customWidth="1"/>
    <col min="5" max="5" width="15.42578125" style="7" customWidth="1"/>
    <col min="6" max="6" width="12.42578125" style="7" bestFit="1" customWidth="1"/>
    <col min="7" max="7" width="23" style="7" customWidth="1"/>
    <col min="8" max="8" width="12.42578125" style="7" bestFit="1" customWidth="1"/>
    <col min="9" max="9" width="11.42578125" style="7" bestFit="1" customWidth="1"/>
    <col min="10" max="10" width="9.5703125" style="7" bestFit="1" customWidth="1"/>
    <col min="11" max="16384" width="9.140625" style="7"/>
  </cols>
  <sheetData>
    <row r="8" spans="3:7" ht="30.95" x14ac:dyDescent="0.35">
      <c r="C8" s="19" t="s">
        <v>21</v>
      </c>
      <c r="D8" s="19"/>
      <c r="E8" s="19"/>
      <c r="F8" s="19"/>
      <c r="G8" s="19"/>
    </row>
    <row r="10" spans="3:7" x14ac:dyDescent="0.25">
      <c r="D10" s="28" t="s">
        <v>6</v>
      </c>
      <c r="E10" s="28"/>
    </row>
    <row r="11" spans="3:7" ht="14.45" x14ac:dyDescent="0.35">
      <c r="D11" s="17" t="s">
        <v>8</v>
      </c>
      <c r="E11" s="17" t="s">
        <v>9</v>
      </c>
    </row>
    <row r="12" spans="3:7" x14ac:dyDescent="0.25">
      <c r="C12" s="13" t="s">
        <v>10</v>
      </c>
      <c r="D12" s="10">
        <v>5400000</v>
      </c>
      <c r="E12" s="8">
        <f>+D12/10.8</f>
        <v>499999.99999999994</v>
      </c>
    </row>
    <row r="13" spans="3:7" x14ac:dyDescent="0.25">
      <c r="C13" s="13" t="s">
        <v>11</v>
      </c>
      <c r="D13" s="10">
        <v>18600000</v>
      </c>
      <c r="E13" s="8">
        <f>+D13/10.8</f>
        <v>1722222.222222222</v>
      </c>
    </row>
    <row r="14" spans="3:7" x14ac:dyDescent="0.25">
      <c r="C14" s="13" t="s">
        <v>12</v>
      </c>
      <c r="D14" s="10">
        <v>5400000</v>
      </c>
      <c r="E14" s="8">
        <f>+D14/10.8</f>
        <v>499999.99999999994</v>
      </c>
    </row>
    <row r="15" spans="3:7" ht="14.45" x14ac:dyDescent="0.35">
      <c r="C15" s="5"/>
    </row>
    <row r="16" spans="3:7" ht="14.45" x14ac:dyDescent="0.35">
      <c r="C16" s="4" t="s">
        <v>13</v>
      </c>
    </row>
    <row r="18" spans="3:7" x14ac:dyDescent="0.25">
      <c r="D18" s="17" t="s">
        <v>1</v>
      </c>
      <c r="E18" s="17" t="s">
        <v>2</v>
      </c>
    </row>
    <row r="19" spans="3:7" ht="14.45" x14ac:dyDescent="0.35">
      <c r="C19" s="14" t="s">
        <v>17</v>
      </c>
      <c r="D19" s="15">
        <v>2.1211000000000001E-2</v>
      </c>
      <c r="E19" s="16">
        <f>+D19* D12/E12</f>
        <v>0.22907880000000005</v>
      </c>
    </row>
    <row r="20" spans="3:7" ht="14.45" x14ac:dyDescent="0.35">
      <c r="C20" s="9"/>
    </row>
    <row r="21" spans="3:7" ht="14.45" x14ac:dyDescent="0.35">
      <c r="C21" s="9"/>
    </row>
    <row r="22" spans="3:7" ht="30.95" x14ac:dyDescent="0.35">
      <c r="C22" s="19" t="s">
        <v>22</v>
      </c>
      <c r="D22" s="19"/>
      <c r="E22" s="19"/>
      <c r="F22" s="19"/>
      <c r="G22" s="19"/>
    </row>
    <row r="24" spans="3:7" x14ac:dyDescent="0.25">
      <c r="D24" s="28" t="s">
        <v>6</v>
      </c>
      <c r="E24" s="28"/>
    </row>
    <row r="25" spans="3:7" ht="14.45" x14ac:dyDescent="0.35">
      <c r="D25" s="17" t="s">
        <v>8</v>
      </c>
      <c r="E25" s="17" t="s">
        <v>9</v>
      </c>
    </row>
    <row r="26" spans="3:7" x14ac:dyDescent="0.25">
      <c r="C26" s="13" t="s">
        <v>10</v>
      </c>
      <c r="D26" s="10">
        <v>5400000</v>
      </c>
      <c r="E26" s="8">
        <f>+D26/10.8</f>
        <v>499999.99999999994</v>
      </c>
    </row>
    <row r="27" spans="3:7" x14ac:dyDescent="0.25">
      <c r="C27" s="13" t="s">
        <v>11</v>
      </c>
      <c r="D27" s="10">
        <v>15700000</v>
      </c>
      <c r="E27" s="8">
        <f>+D27/10.8</f>
        <v>1453703.7037037036</v>
      </c>
    </row>
    <row r="28" spans="3:7" x14ac:dyDescent="0.25">
      <c r="C28" s="13" t="s">
        <v>12</v>
      </c>
      <c r="D28" s="10">
        <v>5400000</v>
      </c>
      <c r="E28" s="8">
        <f>+D28/10.8</f>
        <v>499999.99999999994</v>
      </c>
    </row>
    <row r="29" spans="3:7" ht="14.45" x14ac:dyDescent="0.35">
      <c r="C29" s="5"/>
    </row>
    <row r="30" spans="3:7" ht="14.45" x14ac:dyDescent="0.35">
      <c r="C30" s="4" t="s">
        <v>13</v>
      </c>
    </row>
    <row r="32" spans="3:7" x14ac:dyDescent="0.25">
      <c r="D32" s="17" t="s">
        <v>1</v>
      </c>
      <c r="E32" s="17" t="s">
        <v>2</v>
      </c>
    </row>
    <row r="33" spans="3:6" ht="14.45" x14ac:dyDescent="0.35">
      <c r="C33" s="14" t="s">
        <v>17</v>
      </c>
      <c r="D33" s="11">
        <v>2.1250000000000002E-2</v>
      </c>
      <c r="E33" s="3">
        <f>+D33* D26/E26</f>
        <v>0.22950000000000007</v>
      </c>
    </row>
    <row r="36" spans="3:6" ht="30.95" x14ac:dyDescent="0.35">
      <c r="C36" s="19" t="s">
        <v>23</v>
      </c>
      <c r="D36" s="19"/>
      <c r="E36" s="19"/>
      <c r="F36" s="19"/>
    </row>
    <row r="38" spans="3:6" x14ac:dyDescent="0.25">
      <c r="D38" s="28" t="s">
        <v>6</v>
      </c>
      <c r="E38" s="28"/>
    </row>
    <row r="39" spans="3:6" ht="14.45" x14ac:dyDescent="0.35">
      <c r="D39" s="20" t="s">
        <v>8</v>
      </c>
      <c r="E39" s="20" t="s">
        <v>9</v>
      </c>
    </row>
    <row r="40" spans="3:6" x14ac:dyDescent="0.25">
      <c r="C40" s="13" t="s">
        <v>10</v>
      </c>
      <c r="D40" s="10">
        <v>5400000</v>
      </c>
      <c r="E40" s="8">
        <f>+D40/10.8</f>
        <v>499999.99999999994</v>
      </c>
    </row>
    <row r="41" spans="3:6" x14ac:dyDescent="0.25">
      <c r="C41" s="13" t="s">
        <v>11</v>
      </c>
      <c r="D41" s="10">
        <v>17680000</v>
      </c>
      <c r="E41" s="8">
        <f>+D41/10.8</f>
        <v>1637037.0370370368</v>
      </c>
    </row>
    <row r="42" spans="3:6" x14ac:dyDescent="0.25">
      <c r="C42" s="13" t="s">
        <v>12</v>
      </c>
      <c r="D42" s="10">
        <v>5400000</v>
      </c>
      <c r="E42" s="8">
        <f>+D42/10.8</f>
        <v>499999.99999999994</v>
      </c>
    </row>
    <row r="43" spans="3:6" ht="14.45" x14ac:dyDescent="0.35">
      <c r="C43" s="5"/>
    </row>
    <row r="44" spans="3:6" ht="14.45" x14ac:dyDescent="0.35">
      <c r="C44" s="4" t="s">
        <v>13</v>
      </c>
    </row>
    <row r="46" spans="3:6" x14ac:dyDescent="0.25">
      <c r="D46" s="20" t="s">
        <v>1</v>
      </c>
      <c r="E46" s="20" t="s">
        <v>2</v>
      </c>
    </row>
    <row r="47" spans="3:6" ht="14.45" x14ac:dyDescent="0.35">
      <c r="C47" s="14" t="s">
        <v>17</v>
      </c>
      <c r="D47" s="11">
        <v>5.0999999999999997E-2</v>
      </c>
      <c r="E47" s="3">
        <f>+D47* D40/E40</f>
        <v>0.55080000000000007</v>
      </c>
    </row>
    <row r="49" spans="3:6" ht="30.95" x14ac:dyDescent="0.35">
      <c r="C49" s="19" t="s">
        <v>25</v>
      </c>
      <c r="D49" s="19"/>
      <c r="E49" s="19"/>
      <c r="F49" s="19"/>
    </row>
    <row r="51" spans="3:6" x14ac:dyDescent="0.25">
      <c r="D51" s="28" t="s">
        <v>6</v>
      </c>
      <c r="E51" s="28"/>
    </row>
    <row r="52" spans="3:6" ht="14.45" x14ac:dyDescent="0.35">
      <c r="D52" s="22" t="s">
        <v>8</v>
      </c>
      <c r="E52" s="22" t="s">
        <v>9</v>
      </c>
    </row>
    <row r="53" spans="3:6" x14ac:dyDescent="0.25">
      <c r="C53" s="13" t="s">
        <v>10</v>
      </c>
      <c r="D53" s="10">
        <v>5400000</v>
      </c>
      <c r="E53" s="8">
        <f>+D53/10.8</f>
        <v>499999.99999999994</v>
      </c>
    </row>
    <row r="54" spans="3:6" x14ac:dyDescent="0.25">
      <c r="C54" s="13" t="s">
        <v>11</v>
      </c>
      <c r="D54" s="10">
        <v>10700000</v>
      </c>
      <c r="E54" s="8">
        <f>+D54/10.8</f>
        <v>990740.74074074067</v>
      </c>
    </row>
    <row r="55" spans="3:6" x14ac:dyDescent="0.25">
      <c r="C55" s="13" t="s">
        <v>12</v>
      </c>
      <c r="D55" s="10">
        <v>5400000</v>
      </c>
      <c r="E55" s="8">
        <f>+D55/10.8</f>
        <v>499999.99999999994</v>
      </c>
    </row>
    <row r="56" spans="3:6" ht="14.45" x14ac:dyDescent="0.35">
      <c r="C56" s="5"/>
    </row>
    <row r="57" spans="3:6" ht="14.45" x14ac:dyDescent="0.35">
      <c r="C57" s="4" t="s">
        <v>13</v>
      </c>
    </row>
    <row r="59" spans="3:6" x14ac:dyDescent="0.25">
      <c r="D59" s="22" t="s">
        <v>1</v>
      </c>
      <c r="E59" s="22" t="s">
        <v>2</v>
      </c>
    </row>
    <row r="60" spans="3:6" ht="14.45" x14ac:dyDescent="0.35">
      <c r="C60" s="14" t="s">
        <v>17</v>
      </c>
      <c r="D60" s="11">
        <v>1.1119999999999999E-3</v>
      </c>
      <c r="E60" s="3">
        <f>+D60* D53/E53</f>
        <v>1.20096E-2</v>
      </c>
    </row>
    <row r="62" spans="3:6" ht="30.95" x14ac:dyDescent="0.35">
      <c r="C62" s="19" t="s">
        <v>27</v>
      </c>
      <c r="D62" s="19"/>
      <c r="E62" s="19"/>
    </row>
    <row r="64" spans="3:6" x14ac:dyDescent="0.25">
      <c r="D64" s="28" t="s">
        <v>26</v>
      </c>
      <c r="E64" s="28"/>
    </row>
    <row r="65" spans="3:5" ht="14.45" x14ac:dyDescent="0.35">
      <c r="D65" s="23" t="s">
        <v>8</v>
      </c>
      <c r="E65" s="23" t="s">
        <v>9</v>
      </c>
    </row>
    <row r="66" spans="3:5" x14ac:dyDescent="0.25">
      <c r="C66" s="13" t="s">
        <v>10</v>
      </c>
      <c r="D66" s="10">
        <v>2880000</v>
      </c>
      <c r="E66" s="8">
        <f>+D66/10.8</f>
        <v>266666.66666666663</v>
      </c>
    </row>
    <row r="67" spans="3:5" x14ac:dyDescent="0.25">
      <c r="C67" s="13" t="s">
        <v>11</v>
      </c>
      <c r="D67" s="10">
        <v>8640000</v>
      </c>
      <c r="E67" s="8">
        <f>+D67/10.8</f>
        <v>800000</v>
      </c>
    </row>
    <row r="68" spans="3:5" x14ac:dyDescent="0.25">
      <c r="C68" s="13" t="s">
        <v>12</v>
      </c>
      <c r="D68" s="10">
        <v>2880000</v>
      </c>
      <c r="E68" s="8">
        <f>+D68/10.8</f>
        <v>266666.66666666663</v>
      </c>
    </row>
    <row r="69" spans="3:5" ht="14.45" x14ac:dyDescent="0.35">
      <c r="C69" s="5"/>
    </row>
    <row r="70" spans="3:5" ht="14.45" x14ac:dyDescent="0.35">
      <c r="C70" s="4" t="s">
        <v>13</v>
      </c>
    </row>
    <row r="72" spans="3:5" x14ac:dyDescent="0.25">
      <c r="D72" s="23" t="s">
        <v>1</v>
      </c>
      <c r="E72" s="23" t="s">
        <v>2</v>
      </c>
    </row>
    <row r="73" spans="3:5" ht="14.45" x14ac:dyDescent="0.35">
      <c r="C73" s="14" t="s">
        <v>17</v>
      </c>
      <c r="D73" s="11">
        <v>6.1110000000000001E-3</v>
      </c>
      <c r="E73" s="3">
        <f>+D73* D66/E66</f>
        <v>6.599880000000001E-2</v>
      </c>
    </row>
    <row r="76" spans="3:5" ht="31.5" x14ac:dyDescent="0.25">
      <c r="C76" s="19" t="s">
        <v>29</v>
      </c>
      <c r="D76" s="19"/>
      <c r="E76" s="19"/>
    </row>
    <row r="78" spans="3:5" x14ac:dyDescent="0.25">
      <c r="D78" s="28" t="s">
        <v>26</v>
      </c>
      <c r="E78" s="28"/>
    </row>
    <row r="79" spans="3:5" x14ac:dyDescent="0.25">
      <c r="D79" s="24" t="s">
        <v>8</v>
      </c>
      <c r="E79" s="24" t="s">
        <v>9</v>
      </c>
    </row>
    <row r="80" spans="3:5" x14ac:dyDescent="0.25">
      <c r="C80" s="13" t="s">
        <v>10</v>
      </c>
      <c r="D80" s="10">
        <v>5760000</v>
      </c>
      <c r="E80" s="8">
        <f>+D80/10.8</f>
        <v>533333.33333333326</v>
      </c>
    </row>
    <row r="81" spans="3:5" x14ac:dyDescent="0.25">
      <c r="C81" s="13" t="s">
        <v>11</v>
      </c>
      <c r="D81" s="10">
        <v>21120000</v>
      </c>
      <c r="E81" s="8">
        <f>+D81/10.8</f>
        <v>1955555.5555555555</v>
      </c>
    </row>
    <row r="82" spans="3:5" x14ac:dyDescent="0.25">
      <c r="C82" s="13" t="s">
        <v>12</v>
      </c>
      <c r="D82" s="10">
        <v>5760000</v>
      </c>
      <c r="E82" s="8">
        <f>+D82/10.8</f>
        <v>533333.33333333326</v>
      </c>
    </row>
    <row r="83" spans="3:5" x14ac:dyDescent="0.25">
      <c r="C83" s="5"/>
    </row>
    <row r="84" spans="3:5" x14ac:dyDescent="0.25">
      <c r="C84" s="4" t="s">
        <v>13</v>
      </c>
    </row>
    <row r="86" spans="3:5" x14ac:dyDescent="0.25">
      <c r="D86" s="24" t="s">
        <v>1</v>
      </c>
      <c r="E86" s="24" t="s">
        <v>2</v>
      </c>
    </row>
    <row r="87" spans="3:5" x14ac:dyDescent="0.25">
      <c r="C87" s="14" t="s">
        <v>17</v>
      </c>
      <c r="D87" s="2">
        <v>1E-4</v>
      </c>
      <c r="E87" s="3">
        <f>+D87* D80/E80</f>
        <v>1.0800000000000002E-3</v>
      </c>
    </row>
    <row r="90" spans="3:5" ht="31.5" x14ac:dyDescent="0.25">
      <c r="C90" s="19" t="s">
        <v>28</v>
      </c>
      <c r="D90" s="19"/>
      <c r="E90" s="19"/>
    </row>
    <row r="92" spans="3:5" x14ac:dyDescent="0.25">
      <c r="D92" s="28" t="s">
        <v>26</v>
      </c>
      <c r="E92" s="28"/>
    </row>
    <row r="93" spans="3:5" x14ac:dyDescent="0.25">
      <c r="D93" s="24" t="s">
        <v>8</v>
      </c>
      <c r="E93" s="24" t="s">
        <v>9</v>
      </c>
    </row>
    <row r="94" spans="3:5" x14ac:dyDescent="0.25">
      <c r="C94" s="13" t="s">
        <v>10</v>
      </c>
      <c r="D94" s="10">
        <v>2880000</v>
      </c>
      <c r="E94" s="8">
        <f>+D94/10.8</f>
        <v>266666.66666666663</v>
      </c>
    </row>
    <row r="95" spans="3:5" x14ac:dyDescent="0.25">
      <c r="C95" s="13" t="s">
        <v>11</v>
      </c>
      <c r="D95" s="10">
        <v>17280000</v>
      </c>
      <c r="E95" s="8">
        <f>+D95/10.8</f>
        <v>1600000</v>
      </c>
    </row>
    <row r="96" spans="3:5" x14ac:dyDescent="0.25">
      <c r="C96" s="13" t="s">
        <v>12</v>
      </c>
      <c r="D96" s="10">
        <v>2880000</v>
      </c>
      <c r="E96" s="8">
        <f>+D96/10.8</f>
        <v>266666.66666666663</v>
      </c>
    </row>
    <row r="97" spans="3:5" x14ac:dyDescent="0.25">
      <c r="C97" s="5"/>
    </row>
    <row r="98" spans="3:5" x14ac:dyDescent="0.25">
      <c r="C98" s="4" t="s">
        <v>13</v>
      </c>
    </row>
    <row r="100" spans="3:5" x14ac:dyDescent="0.25">
      <c r="D100" s="24" t="s">
        <v>1</v>
      </c>
      <c r="E100" s="24" t="s">
        <v>2</v>
      </c>
    </row>
    <row r="101" spans="3:5" x14ac:dyDescent="0.25">
      <c r="C101" s="14" t="s">
        <v>17</v>
      </c>
      <c r="D101" s="11">
        <v>1.0011000000000001E-2</v>
      </c>
      <c r="E101" s="3">
        <f>+D101* D94/E94</f>
        <v>0.10811880000000003</v>
      </c>
    </row>
    <row r="104" spans="3:5" ht="31.5" x14ac:dyDescent="0.25">
      <c r="C104" s="19" t="s">
        <v>30</v>
      </c>
      <c r="D104" s="19"/>
      <c r="E104" s="19"/>
    </row>
    <row r="106" spans="3:5" x14ac:dyDescent="0.25">
      <c r="D106" s="28" t="s">
        <v>26</v>
      </c>
      <c r="E106" s="28"/>
    </row>
    <row r="107" spans="3:5" x14ac:dyDescent="0.25">
      <c r="D107" s="25" t="s">
        <v>8</v>
      </c>
      <c r="E107" s="25" t="s">
        <v>9</v>
      </c>
    </row>
    <row r="108" spans="3:5" x14ac:dyDescent="0.25">
      <c r="C108" s="13" t="s">
        <v>10</v>
      </c>
      <c r="D108" s="10">
        <v>2880000</v>
      </c>
      <c r="E108" s="8">
        <f>+D108/10.8</f>
        <v>266666.66666666663</v>
      </c>
    </row>
    <row r="109" spans="3:5" x14ac:dyDescent="0.25">
      <c r="C109" s="13" t="s">
        <v>11</v>
      </c>
      <c r="D109" s="10">
        <v>16520000</v>
      </c>
      <c r="E109" s="8">
        <f>+D109/10.8</f>
        <v>1529629.6296296294</v>
      </c>
    </row>
    <row r="110" spans="3:5" x14ac:dyDescent="0.25">
      <c r="C110" s="13" t="s">
        <v>12</v>
      </c>
      <c r="D110" s="10">
        <v>2880000</v>
      </c>
      <c r="E110" s="8">
        <f>+D110/10.8</f>
        <v>266666.66666666663</v>
      </c>
    </row>
    <row r="111" spans="3:5" x14ac:dyDescent="0.25">
      <c r="C111" s="5"/>
    </row>
    <row r="112" spans="3:5" x14ac:dyDescent="0.25">
      <c r="C112" s="4" t="s">
        <v>13</v>
      </c>
    </row>
    <row r="114" spans="3:5" x14ac:dyDescent="0.25">
      <c r="D114" s="25" t="s">
        <v>1</v>
      </c>
      <c r="E114" s="25" t="s">
        <v>2</v>
      </c>
    </row>
    <row r="115" spans="3:5" x14ac:dyDescent="0.25">
      <c r="C115" s="14" t="s">
        <v>17</v>
      </c>
      <c r="D115" s="11">
        <v>1.11E-2</v>
      </c>
      <c r="E115" s="3">
        <f>+D115* D108/E108</f>
        <v>0.11988000000000001</v>
      </c>
    </row>
  </sheetData>
  <mergeCells count="8">
    <mergeCell ref="D106:E106"/>
    <mergeCell ref="D92:E92"/>
    <mergeCell ref="D78:E78"/>
    <mergeCell ref="D10:E10"/>
    <mergeCell ref="D24:E24"/>
    <mergeCell ref="D38:E38"/>
    <mergeCell ref="D51:E51"/>
    <mergeCell ref="D64:E6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Stagionale</vt:lpstr>
      <vt:lpstr>Brevi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Ceragioli</dc:creator>
  <cp:lastModifiedBy>Enrico Fantini</cp:lastModifiedBy>
  <dcterms:created xsi:type="dcterms:W3CDTF">2018-12-28T08:57:52Z</dcterms:created>
  <dcterms:modified xsi:type="dcterms:W3CDTF">2021-07-23T14:07:05Z</dcterms:modified>
</cp:coreProperties>
</file>