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.paese\Downloads\"/>
    </mc:Choice>
  </mc:AlternateContent>
  <xr:revisionPtr revIDLastSave="0" documentId="13_ncr:1_{25C4CC4A-7F49-404B-92E4-33F31EAE388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tagionale" sheetId="1" r:id="rId1"/>
    <sheet name="Brevi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4" i="2" l="1"/>
  <c r="E223" i="2"/>
  <c r="E222" i="2"/>
  <c r="E229" i="2" s="1"/>
  <c r="I70" i="1" l="1"/>
  <c r="I69" i="1"/>
  <c r="I68" i="1"/>
  <c r="G70" i="1"/>
  <c r="G69" i="1"/>
  <c r="G68" i="1"/>
  <c r="E70" i="1" l="1"/>
  <c r="E69" i="1"/>
  <c r="E68" i="1"/>
  <c r="E75" i="1" s="1"/>
  <c r="E210" i="2" l="1"/>
  <c r="E209" i="2"/>
  <c r="E208" i="2"/>
  <c r="E215" i="2" s="1"/>
  <c r="E197" i="2" l="1"/>
  <c r="E196" i="2"/>
  <c r="E195" i="2"/>
  <c r="E202" i="2" s="1"/>
  <c r="E183" i="2" l="1"/>
  <c r="E182" i="2"/>
  <c r="E181" i="2"/>
  <c r="E188" i="2" s="1"/>
  <c r="E169" i="2"/>
  <c r="E168" i="2"/>
  <c r="E167" i="2"/>
  <c r="E174" i="2" s="1"/>
  <c r="E160" i="2"/>
  <c r="E155" i="2"/>
  <c r="E154" i="2"/>
  <c r="E153" i="2"/>
  <c r="E141" i="2"/>
  <c r="E140" i="2"/>
  <c r="E139" i="2"/>
  <c r="E146" i="2" s="1"/>
  <c r="E132" i="2"/>
  <c r="E127" i="2"/>
  <c r="E126" i="2"/>
  <c r="E125" i="2"/>
  <c r="E113" i="2"/>
  <c r="E112" i="2"/>
  <c r="E111" i="2"/>
  <c r="E118" i="2" s="1"/>
  <c r="E99" i="2"/>
  <c r="E98" i="2"/>
  <c r="E97" i="2"/>
  <c r="E104" i="2" s="1"/>
  <c r="E85" i="2"/>
  <c r="E84" i="2"/>
  <c r="E83" i="2"/>
  <c r="E90" i="2" s="1"/>
  <c r="E70" i="2"/>
  <c r="E69" i="2"/>
  <c r="E68" i="2"/>
  <c r="E75" i="2" s="1"/>
  <c r="E61" i="2"/>
  <c r="E56" i="2"/>
  <c r="E55" i="2"/>
  <c r="E54" i="2"/>
  <c r="E42" i="2"/>
  <c r="E41" i="2"/>
  <c r="E40" i="2"/>
  <c r="E47" i="2" s="1"/>
  <c r="E29" i="2"/>
  <c r="E28" i="2"/>
  <c r="E27" i="2"/>
  <c r="E34" i="2" s="1"/>
  <c r="E16" i="2"/>
  <c r="E15" i="2"/>
  <c r="E14" i="2"/>
  <c r="E21" i="2" s="1"/>
  <c r="I56" i="1" l="1"/>
  <c r="I54" i="1"/>
  <c r="E61" i="1"/>
  <c r="E48" i="1"/>
  <c r="G13" i="1"/>
  <c r="G11" i="1"/>
  <c r="I11" i="1"/>
  <c r="I13" i="1"/>
  <c r="E33" i="1"/>
</calcChain>
</file>

<file path=xl/sharedStrings.xml><?xml version="1.0" encoding="utf-8"?>
<sst xmlns="http://schemas.openxmlformats.org/spreadsheetml/2006/main" count="263" uniqueCount="43">
  <si>
    <t>[kWh]</t>
  </si>
  <si>
    <t xml:space="preserve">[€cent/kWh] </t>
  </si>
  <si>
    <t>[€cent/Smc]</t>
  </si>
  <si>
    <t>Esiti Asta Modulazione di Punta</t>
  </si>
  <si>
    <t>Spazio</t>
  </si>
  <si>
    <t>Capacità di Erogazione</t>
  </si>
  <si>
    <t>Capacità di Iniezione</t>
  </si>
  <si>
    <t>[Smc]</t>
  </si>
  <si>
    <t>[kWh/g]</t>
  </si>
  <si>
    <t>[Smc/g]</t>
  </si>
  <si>
    <t>Capacità offerta</t>
  </si>
  <si>
    <t>Capacità richiesta</t>
  </si>
  <si>
    <t>Capacità conferita</t>
  </si>
  <si>
    <t>PCS  [kWh/Smc] 10,800</t>
  </si>
  <si>
    <t>Prezzo medio di assegnazione</t>
  </si>
  <si>
    <t>Esiti Asta SUM-vs-SUM+1</t>
  </si>
  <si>
    <t>Prezzo medio ponderato di assegnazione</t>
  </si>
  <si>
    <t>Esiti Asta Mensile Modulazione di Punta</t>
  </si>
  <si>
    <t>Esiti Asta Mensile Modulazione di Punta da Maggio</t>
  </si>
  <si>
    <t>Prezzo di assegnazione</t>
  </si>
  <si>
    <t>Esiti Asta di breve settimanale del 29/04 periodo 30/04 - 05/05</t>
  </si>
  <si>
    <t>0,058</t>
  </si>
  <si>
    <t>Capacita' Iniezione</t>
  </si>
  <si>
    <t>Esiti Asta di breve settimanale del 22/05 periodo 23/05 - 29/05</t>
  </si>
  <si>
    <t>Esiti Asta di breve settimanale del 29/05 periodo 30/05 - 05/06</t>
  </si>
  <si>
    <t>Esiti Asta di breve settimanale del 05/06 periodo 06/06 - 12/06</t>
  </si>
  <si>
    <t>Esiti Asta di breve settimanale del 12/06 periodo 13/06 - 19/06</t>
  </si>
  <si>
    <t>Esiti Asta di breve settimanale del 16/06 periodo 17/06 - 19/06</t>
  </si>
  <si>
    <t>Capacita' Erogazione</t>
  </si>
  <si>
    <t>Esiti Asta di breve settimanale del 19/06 periodo 20/06 - 21/06</t>
  </si>
  <si>
    <t>Esiti Asta di breve settimanale del 19/06 periodo 22/06 - 26/06</t>
  </si>
  <si>
    <t>Esiti Asta di breve settimanale del 26/06 periodo 27/06 - 28/06</t>
  </si>
  <si>
    <t>Esiti Asta di breve settimanale del 26/06 periodo 29/06 - 03/07</t>
  </si>
  <si>
    <t>Esiti Asta di breve settimanale del 10/07 periodo 13/07 - 17/07</t>
  </si>
  <si>
    <t>Esiti Asta di breve settimanale del 10/07 periodo 11/07 - 12/07</t>
  </si>
  <si>
    <t>Esiti Asta di breve settimanale del 17/07 periodo 18/07 - 19/07</t>
  </si>
  <si>
    <t>Esiti Asta di breve settimanale del 24/07 periodo 25/07 - 26/07</t>
  </si>
  <si>
    <t>Esiti Asta di breve settimanale del 31/07 periodo 01/08 - 02/08</t>
  </si>
  <si>
    <t>Esiti Asta WeekEnd+</t>
  </si>
  <si>
    <t>Esiti Asta di breve settimanale del 19/02 periodo 20/02 - 21/02</t>
  </si>
  <si>
    <t>Capacità offerta*</t>
  </si>
  <si>
    <t>Capacità conferita*</t>
  </si>
  <si>
    <t>*capacità rilasciata da IGS pari a 864.000 kWh/g, restante parte rilasciata da Utenti dello Stoccaggio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</si>
</sst>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#,##0.000000"/>
  </numFmts>
  <fonts count="4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164" fontId="0" fillId="2" borderId="1" xfId="0" applyNumberFormat="1" applyFill="1" applyBorder="1"/>
    <xf numFmtId="0" fontId="2" fillId="2" borderId="0" xfId="0" applyFont="1" applyFill="1"/>
    <xf numFmtId="0" fontId="0" fillId="2" borderId="0" xfId="0" applyFill="1" applyBorder="1"/>
    <xf numFmtId="3" fontId="0" fillId="2" borderId="0" xfId="0" applyNumberFormat="1" applyFill="1" applyBorder="1"/>
    <xf numFmtId="0" fontId="0" fillId="2" borderId="1" xfId="0" applyFill="1" applyBorder="1" applyAlignment="1">
      <alignment horizontal="center"/>
    </xf>
    <xf numFmtId="0" fontId="0" fillId="2" borderId="0" xfId="0" applyFill="1"/>
    <xf numFmtId="0" fontId="0" fillId="0" borderId="0" xfId="0"/>
    <xf numFmtId="0" fontId="0" fillId="2" borderId="0" xfId="0" applyFill="1"/>
    <xf numFmtId="0" fontId="0" fillId="2" borderId="1" xfId="0" applyFill="1" applyBorder="1"/>
    <xf numFmtId="3" fontId="0" fillId="2" borderId="1" xfId="0" applyNumberFormat="1" applyFill="1" applyBorder="1"/>
    <xf numFmtId="0" fontId="0" fillId="2" borderId="2" xfId="0" applyFill="1" applyBorder="1"/>
    <xf numFmtId="164" fontId="0" fillId="2" borderId="1" xfId="0" applyNumberFormat="1" applyFill="1" applyBorder="1"/>
    <xf numFmtId="0" fontId="2" fillId="2" borderId="0" xfId="0" applyFont="1" applyFill="1"/>
    <xf numFmtId="0" fontId="0" fillId="2" borderId="0" xfId="0" applyFill="1" applyBorder="1"/>
    <xf numFmtId="3" fontId="0" fillId="2" borderId="0" xfId="0" applyNumberFormat="1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0" borderId="1" xfId="0" applyFont="1" applyBorder="1"/>
    <xf numFmtId="3" fontId="0" fillId="0" borderId="1" xfId="0" applyNumberFormat="1" applyBorder="1"/>
    <xf numFmtId="164" fontId="0" fillId="0" borderId="1" xfId="0" quotePrefix="1" applyNumberFormat="1" applyBorder="1"/>
    <xf numFmtId="165" fontId="0" fillId="0" borderId="1" xfId="0" applyNumberFormat="1" applyBorder="1"/>
    <xf numFmtId="0" fontId="0" fillId="2" borderId="1" xfId="0" applyFill="1" applyBorder="1" applyAlignment="1">
      <alignment horizontal="center"/>
    </xf>
    <xf numFmtId="165" fontId="0" fillId="0" borderId="1" xfId="0" applyNumberFormat="1" applyBorder="1" applyAlignment="1">
      <alignment wrapText="1"/>
    </xf>
    <xf numFmtId="0" fontId="1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3</xdr:col>
      <xdr:colOff>197984</xdr:colOff>
      <xdr:row>4</xdr:row>
      <xdr:rowOff>170827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0"/>
          <a:ext cx="2941638" cy="9328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2362200</xdr:colOff>
      <xdr:row>4</xdr:row>
      <xdr:rowOff>170827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0"/>
          <a:ext cx="2362200" cy="9328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7:K75"/>
  <sheetViews>
    <sheetView tabSelected="1" zoomScaleNormal="100" workbookViewId="0">
      <selection activeCell="C7" sqref="C7:G7"/>
    </sheetView>
  </sheetViews>
  <sheetFormatPr defaultColWidth="9.1796875" defaultRowHeight="14.5" x14ac:dyDescent="0.35"/>
  <cols>
    <col min="1" max="1" width="9.1796875" style="1"/>
    <col min="2" max="2" width="3.54296875" style="1" customWidth="1"/>
    <col min="3" max="3" width="41" style="1" bestFit="1" customWidth="1"/>
    <col min="4" max="4" width="22.54296875" style="1" bestFit="1" customWidth="1"/>
    <col min="5" max="5" width="13.54296875" style="1" bestFit="1" customWidth="1"/>
    <col min="6" max="6" width="12.453125" style="1" bestFit="1" customWidth="1"/>
    <col min="7" max="7" width="23" style="1" customWidth="1"/>
    <col min="8" max="8" width="12.453125" style="1" bestFit="1" customWidth="1"/>
    <col min="9" max="9" width="11.453125" style="1" bestFit="1" customWidth="1"/>
    <col min="10" max="10" width="9.54296875" style="1" bestFit="1" customWidth="1"/>
    <col min="11" max="16384" width="9.1796875" style="1"/>
  </cols>
  <sheetData>
    <row r="7" spans="3:10" ht="31" x14ac:dyDescent="0.35">
      <c r="C7" s="28" t="s">
        <v>15</v>
      </c>
      <c r="D7" s="28"/>
      <c r="E7" s="28"/>
      <c r="F7" s="28"/>
      <c r="G7" s="28"/>
      <c r="H7" s="11"/>
      <c r="I7" s="11"/>
      <c r="J7" s="11"/>
    </row>
    <row r="8" spans="3:10" x14ac:dyDescent="0.35">
      <c r="C8" s="9"/>
      <c r="D8" s="9"/>
      <c r="E8" s="9"/>
      <c r="F8" s="9"/>
      <c r="G8" s="9"/>
      <c r="H8" s="11"/>
      <c r="I8" s="11"/>
      <c r="J8" s="11"/>
    </row>
    <row r="9" spans="3:10" x14ac:dyDescent="0.35">
      <c r="C9" s="10"/>
      <c r="D9" s="29" t="s">
        <v>4</v>
      </c>
      <c r="E9" s="29"/>
      <c r="F9" s="29" t="s">
        <v>5</v>
      </c>
      <c r="G9" s="29"/>
      <c r="H9" s="29" t="s">
        <v>6</v>
      </c>
      <c r="I9" s="29"/>
    </row>
    <row r="10" spans="3:10" ht="14.5" customHeight="1" x14ac:dyDescent="0.35">
      <c r="C10" s="10"/>
      <c r="D10" s="19" t="s">
        <v>0</v>
      </c>
      <c r="E10" s="19" t="s">
        <v>7</v>
      </c>
      <c r="F10" s="19" t="s">
        <v>8</v>
      </c>
      <c r="G10" s="19" t="s">
        <v>9</v>
      </c>
      <c r="H10" s="19" t="s">
        <v>8</v>
      </c>
      <c r="I10" s="19" t="s">
        <v>9</v>
      </c>
    </row>
    <row r="11" spans="3:10" x14ac:dyDescent="0.35">
      <c r="C11" s="12" t="s">
        <v>10</v>
      </c>
      <c r="D11" s="13">
        <v>297000000</v>
      </c>
      <c r="E11" s="13">
        <v>27500000</v>
      </c>
      <c r="F11" s="13">
        <v>1728000</v>
      </c>
      <c r="G11" s="13">
        <f>F11/10.8</f>
        <v>160000</v>
      </c>
      <c r="H11" s="13">
        <v>2030400</v>
      </c>
      <c r="I11" s="13">
        <f>H11/10.8</f>
        <v>188000</v>
      </c>
    </row>
    <row r="12" spans="3:10" x14ac:dyDescent="0.35">
      <c r="C12" s="12" t="s">
        <v>11</v>
      </c>
      <c r="D12" s="13">
        <v>2257087665</v>
      </c>
      <c r="E12" s="13">
        <v>208989598.6111111</v>
      </c>
      <c r="F12" s="13">
        <v>13132146.414545454</v>
      </c>
      <c r="G12" s="13">
        <v>1215939.4828282828</v>
      </c>
      <c r="H12" s="13">
        <v>15430272.037090909</v>
      </c>
      <c r="I12" s="13">
        <v>1428728.8923232323</v>
      </c>
    </row>
    <row r="13" spans="3:10" x14ac:dyDescent="0.35">
      <c r="C13" s="12" t="s">
        <v>12</v>
      </c>
      <c r="D13" s="13">
        <v>297000000</v>
      </c>
      <c r="E13" s="13">
        <v>27500000</v>
      </c>
      <c r="F13" s="13">
        <v>1728000</v>
      </c>
      <c r="G13" s="13">
        <f>F13/10.8</f>
        <v>160000</v>
      </c>
      <c r="H13" s="13">
        <v>2030400</v>
      </c>
      <c r="I13" s="13">
        <f>H13/10.8</f>
        <v>188000</v>
      </c>
    </row>
    <row r="14" spans="3:10" ht="9.75" customHeight="1" x14ac:dyDescent="0.35">
      <c r="C14" s="17"/>
      <c r="D14" s="18"/>
      <c r="E14" s="18"/>
      <c r="F14" s="18"/>
      <c r="G14" s="18"/>
      <c r="H14" s="18"/>
      <c r="I14" s="18"/>
    </row>
    <row r="15" spans="3:10" x14ac:dyDescent="0.35">
      <c r="C15" s="16" t="s">
        <v>13</v>
      </c>
      <c r="D15" s="11"/>
      <c r="E15" s="11"/>
      <c r="F15" s="11"/>
      <c r="G15" s="11"/>
      <c r="H15" s="11"/>
      <c r="I15" s="11"/>
    </row>
    <row r="16" spans="3:10" x14ac:dyDescent="0.35">
      <c r="C16" s="9"/>
      <c r="D16" s="11"/>
      <c r="E16" s="11"/>
      <c r="F16" s="11"/>
      <c r="G16" s="11"/>
      <c r="H16" s="11"/>
      <c r="I16" s="11"/>
    </row>
    <row r="17" spans="3:9" x14ac:dyDescent="0.35">
      <c r="C17" s="10"/>
      <c r="D17" s="19" t="s">
        <v>1</v>
      </c>
      <c r="E17" s="19" t="s">
        <v>2</v>
      </c>
      <c r="F17" s="9"/>
      <c r="G17" s="9"/>
      <c r="H17" s="9"/>
      <c r="I17" s="9"/>
    </row>
    <row r="18" spans="3:9" ht="14.5" customHeight="1" x14ac:dyDescent="0.35">
      <c r="C18" s="14" t="s">
        <v>16</v>
      </c>
      <c r="D18" s="15">
        <v>0.330849</v>
      </c>
      <c r="E18" s="12">
        <v>3.5731692000000002</v>
      </c>
      <c r="F18" s="9"/>
      <c r="G18" s="9"/>
      <c r="H18" s="9"/>
      <c r="I18" s="9"/>
    </row>
    <row r="22" spans="3:9" ht="31" x14ac:dyDescent="0.35">
      <c r="C22" s="28" t="s">
        <v>3</v>
      </c>
      <c r="D22" s="28"/>
      <c r="E22" s="28"/>
      <c r="F22" s="28"/>
      <c r="G22" s="28"/>
    </row>
    <row r="24" spans="3:9" x14ac:dyDescent="0.35">
      <c r="D24" s="29" t="s">
        <v>4</v>
      </c>
      <c r="E24" s="29"/>
      <c r="F24" s="29" t="s">
        <v>5</v>
      </c>
      <c r="G24" s="29"/>
      <c r="H24" s="29" t="s">
        <v>6</v>
      </c>
      <c r="I24" s="29"/>
    </row>
    <row r="25" spans="3:9" x14ac:dyDescent="0.35">
      <c r="D25" s="8" t="s">
        <v>0</v>
      </c>
      <c r="E25" s="8" t="s">
        <v>7</v>
      </c>
      <c r="F25" s="8" t="s">
        <v>8</v>
      </c>
      <c r="G25" s="8" t="s">
        <v>9</v>
      </c>
      <c r="H25" s="8" t="s">
        <v>8</v>
      </c>
      <c r="I25" s="8" t="s">
        <v>9</v>
      </c>
    </row>
    <row r="26" spans="3:9" x14ac:dyDescent="0.35">
      <c r="C26" s="2" t="s">
        <v>10</v>
      </c>
      <c r="D26" s="13">
        <v>1285200000</v>
      </c>
      <c r="E26" s="13">
        <v>118999999.99999999</v>
      </c>
      <c r="F26" s="13">
        <v>15120000</v>
      </c>
      <c r="G26" s="13">
        <v>1400000</v>
      </c>
      <c r="H26" s="13">
        <v>11469600</v>
      </c>
      <c r="I26" s="13">
        <v>1062000</v>
      </c>
    </row>
    <row r="27" spans="3:9" x14ac:dyDescent="0.35">
      <c r="C27" s="2" t="s">
        <v>11</v>
      </c>
      <c r="D27" s="13">
        <v>8477016667</v>
      </c>
      <c r="E27" s="13">
        <v>784908950.64814806</v>
      </c>
      <c r="F27" s="13">
        <v>99729607.847058818</v>
      </c>
      <c r="G27" s="13">
        <v>9234222.948801741</v>
      </c>
      <c r="H27" s="13">
        <v>75652031.095411763</v>
      </c>
      <c r="I27" s="13">
        <v>7004817.6940196073</v>
      </c>
    </row>
    <row r="28" spans="3:9" x14ac:dyDescent="0.35">
      <c r="C28" s="2" t="s">
        <v>12</v>
      </c>
      <c r="D28" s="13">
        <v>1048163333</v>
      </c>
      <c r="E28" s="13">
        <v>97052160.462962955</v>
      </c>
      <c r="F28" s="13">
        <v>12331331</v>
      </c>
      <c r="G28" s="13">
        <v>1141789.9074074074</v>
      </c>
      <c r="H28" s="13">
        <v>9354194</v>
      </c>
      <c r="I28" s="13">
        <v>866129.07407407404</v>
      </c>
    </row>
    <row r="29" spans="3:9" x14ac:dyDescent="0.35">
      <c r="C29" s="6"/>
      <c r="D29" s="7"/>
      <c r="E29" s="7"/>
      <c r="F29" s="7"/>
      <c r="G29" s="7"/>
      <c r="H29" s="7"/>
      <c r="I29" s="7"/>
    </row>
    <row r="30" spans="3:9" x14ac:dyDescent="0.35">
      <c r="C30" s="5" t="s">
        <v>13</v>
      </c>
    </row>
    <row r="32" spans="3:9" x14ac:dyDescent="0.35">
      <c r="D32" s="8" t="s">
        <v>1</v>
      </c>
      <c r="E32" s="8" t="s">
        <v>2</v>
      </c>
    </row>
    <row r="33" spans="3:11" x14ac:dyDescent="0.35">
      <c r="C33" s="3" t="s">
        <v>14</v>
      </c>
      <c r="D33" s="4">
        <v>0.31241000000000002</v>
      </c>
      <c r="E33" s="2">
        <f>+D33*D26/E26</f>
        <v>3.3740280000000005</v>
      </c>
    </row>
    <row r="37" spans="3:11" ht="31" x14ac:dyDescent="0.35">
      <c r="C37" s="28" t="s">
        <v>17</v>
      </c>
      <c r="D37" s="28"/>
      <c r="E37" s="28"/>
      <c r="F37" s="28"/>
      <c r="G37" s="28"/>
      <c r="H37" s="11"/>
      <c r="I37" s="11"/>
      <c r="J37" s="11"/>
      <c r="K37" s="11"/>
    </row>
    <row r="38" spans="3:11" x14ac:dyDescent="0.35">
      <c r="C38" s="11"/>
      <c r="D38" s="11"/>
      <c r="E38" s="11"/>
      <c r="F38" s="11"/>
      <c r="G38" s="11"/>
      <c r="H38" s="11"/>
      <c r="I38" s="11"/>
      <c r="J38" s="11"/>
      <c r="K38" s="11"/>
    </row>
    <row r="39" spans="3:11" x14ac:dyDescent="0.35">
      <c r="C39" s="11"/>
      <c r="D39" s="29" t="s">
        <v>4</v>
      </c>
      <c r="E39" s="29"/>
      <c r="F39" s="29" t="s">
        <v>5</v>
      </c>
      <c r="G39" s="29"/>
      <c r="H39" s="29" t="s">
        <v>6</v>
      </c>
      <c r="I39" s="29"/>
      <c r="J39" s="11"/>
      <c r="K39" s="11"/>
    </row>
    <row r="40" spans="3:11" x14ac:dyDescent="0.35">
      <c r="C40" s="11"/>
      <c r="D40" s="20" t="s">
        <v>0</v>
      </c>
      <c r="E40" s="20" t="s">
        <v>7</v>
      </c>
      <c r="F40" s="20" t="s">
        <v>8</v>
      </c>
      <c r="G40" s="20" t="s">
        <v>9</v>
      </c>
      <c r="H40" s="20" t="s">
        <v>8</v>
      </c>
      <c r="I40" s="20" t="s">
        <v>9</v>
      </c>
      <c r="J40" s="11"/>
      <c r="K40" s="11"/>
    </row>
    <row r="41" spans="3:11" x14ac:dyDescent="0.35">
      <c r="C41" s="12" t="s">
        <v>10</v>
      </c>
      <c r="D41" s="13">
        <v>63462086</v>
      </c>
      <c r="E41" s="13">
        <v>5876119.0740740737</v>
      </c>
      <c r="F41" s="13">
        <v>746615</v>
      </c>
      <c r="G41" s="13">
        <v>69131.018518518511</v>
      </c>
      <c r="H41" s="13">
        <v>2115439</v>
      </c>
      <c r="I41" s="13">
        <v>195873.98148148146</v>
      </c>
      <c r="J41" s="11"/>
      <c r="K41" s="11"/>
    </row>
    <row r="42" spans="3:11" x14ac:dyDescent="0.35">
      <c r="C42" s="12" t="s">
        <v>11</v>
      </c>
      <c r="D42" s="13">
        <v>244022086</v>
      </c>
      <c r="E42" s="13">
        <v>22594637.59259259</v>
      </c>
      <c r="F42" s="13">
        <v>2870857</v>
      </c>
      <c r="G42" s="13">
        <v>265820.09259259258</v>
      </c>
      <c r="H42" s="13">
        <v>8134208</v>
      </c>
      <c r="I42" s="13">
        <v>753167.40740740742</v>
      </c>
      <c r="J42" s="11"/>
      <c r="K42" s="11"/>
    </row>
    <row r="43" spans="3:11" x14ac:dyDescent="0.35">
      <c r="C43" s="12" t="s">
        <v>12</v>
      </c>
      <c r="D43" s="13">
        <v>63462086</v>
      </c>
      <c r="E43" s="13">
        <v>5876119.0740740737</v>
      </c>
      <c r="F43" s="13">
        <v>746615</v>
      </c>
      <c r="G43" s="13">
        <v>69131.018518518511</v>
      </c>
      <c r="H43" s="13">
        <v>2115439</v>
      </c>
      <c r="I43" s="13">
        <v>195873.98148148146</v>
      </c>
      <c r="J43" s="11"/>
      <c r="K43" s="11"/>
    </row>
    <row r="44" spans="3:11" x14ac:dyDescent="0.35">
      <c r="C44" s="17"/>
      <c r="D44" s="18"/>
      <c r="E44" s="18"/>
      <c r="F44" s="18"/>
      <c r="G44" s="18"/>
      <c r="H44" s="18"/>
      <c r="I44" s="18"/>
      <c r="J44" s="11"/>
      <c r="K44" s="11"/>
    </row>
    <row r="45" spans="3:11" x14ac:dyDescent="0.35">
      <c r="C45" s="16" t="s">
        <v>13</v>
      </c>
      <c r="D45" s="11"/>
      <c r="E45" s="11"/>
      <c r="F45" s="11"/>
      <c r="G45" s="11"/>
      <c r="H45" s="11"/>
      <c r="I45" s="11"/>
      <c r="J45" s="11"/>
      <c r="K45" s="11"/>
    </row>
    <row r="46" spans="3:11" x14ac:dyDescent="0.35">
      <c r="C46" s="11"/>
      <c r="D46" s="11"/>
      <c r="E46" s="11"/>
      <c r="F46" s="11"/>
      <c r="G46" s="11"/>
      <c r="H46" s="11"/>
      <c r="I46" s="11"/>
      <c r="J46" s="11"/>
      <c r="K46" s="11"/>
    </row>
    <row r="47" spans="3:11" x14ac:dyDescent="0.35">
      <c r="C47" s="11"/>
      <c r="D47" s="20" t="s">
        <v>1</v>
      </c>
      <c r="E47" s="20" t="s">
        <v>2</v>
      </c>
      <c r="F47" s="11"/>
      <c r="G47" s="11"/>
      <c r="H47" s="11"/>
      <c r="I47" s="11"/>
      <c r="J47" s="11"/>
      <c r="K47" s="11"/>
    </row>
    <row r="48" spans="3:11" x14ac:dyDescent="0.35">
      <c r="C48" s="14" t="s">
        <v>16</v>
      </c>
      <c r="D48" s="22">
        <v>0.32438</v>
      </c>
      <c r="E48" s="12">
        <f>+D48*D41/E41</f>
        <v>3.5033040000000004</v>
      </c>
      <c r="F48" s="11"/>
      <c r="G48" s="11"/>
      <c r="H48" s="11"/>
      <c r="I48" s="11"/>
      <c r="J48" s="11"/>
      <c r="K48" s="11"/>
    </row>
    <row r="50" spans="3:11" ht="31" x14ac:dyDescent="0.35">
      <c r="C50" s="28" t="s">
        <v>18</v>
      </c>
      <c r="D50" s="28"/>
      <c r="E50" s="28"/>
      <c r="F50" s="28"/>
      <c r="G50" s="28"/>
      <c r="H50" s="11"/>
      <c r="I50" s="11"/>
    </row>
    <row r="51" spans="3:11" x14ac:dyDescent="0.35">
      <c r="C51" s="11"/>
      <c r="D51" s="11"/>
      <c r="E51" s="11"/>
      <c r="F51" s="11"/>
      <c r="G51" s="11"/>
      <c r="H51" s="11"/>
      <c r="I51" s="11"/>
    </row>
    <row r="52" spans="3:11" x14ac:dyDescent="0.35">
      <c r="C52" s="11"/>
      <c r="D52" s="29" t="s">
        <v>4</v>
      </c>
      <c r="E52" s="29"/>
      <c r="F52" s="29" t="s">
        <v>5</v>
      </c>
      <c r="G52" s="29"/>
      <c r="H52" s="29" t="s">
        <v>6</v>
      </c>
      <c r="I52" s="29"/>
    </row>
    <row r="53" spans="3:11" x14ac:dyDescent="0.35">
      <c r="C53" s="11"/>
      <c r="D53" s="21" t="s">
        <v>0</v>
      </c>
      <c r="E53" s="21" t="s">
        <v>7</v>
      </c>
      <c r="F53" s="21" t="s">
        <v>8</v>
      </c>
      <c r="G53" s="21" t="s">
        <v>9</v>
      </c>
      <c r="H53" s="21" t="s">
        <v>8</v>
      </c>
      <c r="I53" s="21" t="s">
        <v>9</v>
      </c>
    </row>
    <row r="54" spans="3:11" x14ac:dyDescent="0.35">
      <c r="C54" s="12" t="s">
        <v>10</v>
      </c>
      <c r="D54" s="13">
        <v>173574581</v>
      </c>
      <c r="E54" s="13">
        <v>16071720.462962963</v>
      </c>
      <c r="F54" s="13">
        <v>2042054</v>
      </c>
      <c r="G54" s="13">
        <v>189079.62962962961</v>
      </c>
      <c r="H54" s="13">
        <v>1501962</v>
      </c>
      <c r="I54" s="13">
        <f>H54/10.8</f>
        <v>139070.55555555553</v>
      </c>
      <c r="J54" s="11"/>
      <c r="K54" s="11"/>
    </row>
    <row r="55" spans="3:11" x14ac:dyDescent="0.35">
      <c r="C55" s="12" t="s">
        <v>11</v>
      </c>
      <c r="D55" s="13">
        <v>651707916</v>
      </c>
      <c r="E55" s="13">
        <v>60343325.555555552</v>
      </c>
      <c r="F55" s="13">
        <v>7667152</v>
      </c>
      <c r="G55" s="13">
        <v>709923.59983849118</v>
      </c>
      <c r="H55" s="13">
        <v>5638598.3851809958</v>
      </c>
      <c r="I55" s="13">
        <v>522092.44307231437</v>
      </c>
      <c r="J55" s="11"/>
      <c r="K55" s="11"/>
    </row>
    <row r="56" spans="3:11" x14ac:dyDescent="0.35">
      <c r="C56" s="12" t="s">
        <v>12</v>
      </c>
      <c r="D56" s="13">
        <v>173574581</v>
      </c>
      <c r="E56" s="13">
        <v>16071720.462962963</v>
      </c>
      <c r="F56" s="13">
        <v>2042054</v>
      </c>
      <c r="G56" s="13">
        <v>189079.62962962961</v>
      </c>
      <c r="H56" s="13">
        <v>1501962</v>
      </c>
      <c r="I56" s="13">
        <f>H56/10.8</f>
        <v>139070.55555555553</v>
      </c>
      <c r="J56" s="11"/>
      <c r="K56" s="11"/>
    </row>
    <row r="57" spans="3:11" x14ac:dyDescent="0.35">
      <c r="C57" s="17"/>
      <c r="D57" s="18"/>
      <c r="E57" s="18"/>
      <c r="F57" s="18"/>
      <c r="G57" s="18"/>
      <c r="H57" s="18"/>
      <c r="I57" s="18"/>
    </row>
    <row r="58" spans="3:11" x14ac:dyDescent="0.35">
      <c r="C58" s="16" t="s">
        <v>13</v>
      </c>
      <c r="D58" s="11"/>
      <c r="E58" s="11"/>
      <c r="F58" s="11"/>
      <c r="G58" s="11"/>
      <c r="H58" s="11"/>
      <c r="I58" s="11"/>
    </row>
    <row r="59" spans="3:11" x14ac:dyDescent="0.35">
      <c r="C59" s="11"/>
      <c r="D59" s="11"/>
      <c r="E59" s="11"/>
      <c r="F59" s="11"/>
      <c r="G59" s="11"/>
      <c r="H59" s="11"/>
      <c r="I59" s="11"/>
    </row>
    <row r="60" spans="3:11" x14ac:dyDescent="0.35">
      <c r="C60" s="11"/>
      <c r="D60" s="21" t="s">
        <v>1</v>
      </c>
      <c r="E60" s="21" t="s">
        <v>2</v>
      </c>
      <c r="F60" s="11"/>
      <c r="G60" s="11"/>
      <c r="H60" s="11"/>
      <c r="I60" s="11"/>
    </row>
    <row r="61" spans="3:11" x14ac:dyDescent="0.35">
      <c r="C61" s="14" t="s">
        <v>16</v>
      </c>
      <c r="D61" s="22">
        <v>0.39135999999999999</v>
      </c>
      <c r="E61" s="12">
        <f>+D61*D54/E54</f>
        <v>4.2266880000000002</v>
      </c>
      <c r="F61" s="11"/>
      <c r="G61" s="11"/>
      <c r="H61" s="11"/>
      <c r="I61" s="11"/>
    </row>
    <row r="64" spans="3:11" ht="31" x14ac:dyDescent="0.35">
      <c r="C64" s="28" t="s">
        <v>38</v>
      </c>
      <c r="D64" s="28"/>
      <c r="E64" s="28"/>
      <c r="F64" s="28"/>
      <c r="G64" s="28"/>
      <c r="H64" s="11"/>
      <c r="I64" s="11"/>
    </row>
    <row r="65" spans="3:9" x14ac:dyDescent="0.35">
      <c r="C65" s="11"/>
      <c r="D65" s="11"/>
      <c r="E65" s="11"/>
      <c r="F65" s="11"/>
      <c r="G65" s="11"/>
      <c r="H65" s="11"/>
      <c r="I65" s="11"/>
    </row>
    <row r="66" spans="3:9" x14ac:dyDescent="0.35">
      <c r="C66" s="11"/>
      <c r="D66" s="29" t="s">
        <v>4</v>
      </c>
      <c r="E66" s="29"/>
      <c r="F66" s="29" t="s">
        <v>5</v>
      </c>
      <c r="G66" s="29"/>
      <c r="H66" s="29" t="s">
        <v>6</v>
      </c>
      <c r="I66" s="29"/>
    </row>
    <row r="67" spans="3:9" x14ac:dyDescent="0.35">
      <c r="C67" s="11"/>
      <c r="D67" s="26" t="s">
        <v>0</v>
      </c>
      <c r="E67" s="26" t="s">
        <v>7</v>
      </c>
      <c r="F67" s="26" t="s">
        <v>8</v>
      </c>
      <c r="G67" s="26" t="s">
        <v>9</v>
      </c>
      <c r="H67" s="26" t="s">
        <v>8</v>
      </c>
      <c r="I67" s="26" t="s">
        <v>9</v>
      </c>
    </row>
    <row r="68" spans="3:9" x14ac:dyDescent="0.35">
      <c r="C68" s="12" t="s">
        <v>10</v>
      </c>
      <c r="D68" s="13">
        <v>64800000</v>
      </c>
      <c r="E68" s="13">
        <f>D68/10.8</f>
        <v>6000000</v>
      </c>
      <c r="F68" s="13">
        <v>1296000</v>
      </c>
      <c r="G68" s="13">
        <f>F68/10.8</f>
        <v>119999.99999999999</v>
      </c>
      <c r="H68" s="13">
        <v>3240000</v>
      </c>
      <c r="I68" s="13">
        <f>H68/10.8</f>
        <v>300000</v>
      </c>
    </row>
    <row r="69" spans="3:9" x14ac:dyDescent="0.35">
      <c r="C69" s="12" t="s">
        <v>11</v>
      </c>
      <c r="D69" s="13">
        <v>437700000</v>
      </c>
      <c r="E69" s="13">
        <f>D69/10.8</f>
        <v>40527777.777777776</v>
      </c>
      <c r="F69" s="13">
        <v>8754000</v>
      </c>
      <c r="G69" s="13">
        <f>F69/10.8</f>
        <v>810555.5555555555</v>
      </c>
      <c r="H69" s="13">
        <v>21885000</v>
      </c>
      <c r="I69" s="13">
        <f>H69/10.8</f>
        <v>2026388.8888888888</v>
      </c>
    </row>
    <row r="70" spans="3:9" x14ac:dyDescent="0.35">
      <c r="C70" s="12" t="s">
        <v>12</v>
      </c>
      <c r="D70" s="13">
        <v>64800000</v>
      </c>
      <c r="E70" s="13">
        <f>D70/10.8</f>
        <v>6000000</v>
      </c>
      <c r="F70" s="13">
        <v>1296000</v>
      </c>
      <c r="G70" s="13">
        <f>F70/10.8</f>
        <v>119999.99999999999</v>
      </c>
      <c r="H70" s="13">
        <v>3240000</v>
      </c>
      <c r="I70" s="13">
        <f>H70/10.8</f>
        <v>300000</v>
      </c>
    </row>
    <row r="71" spans="3:9" x14ac:dyDescent="0.35">
      <c r="C71" s="17"/>
      <c r="D71" s="18"/>
      <c r="E71" s="18"/>
      <c r="F71" s="18"/>
      <c r="G71" s="18"/>
      <c r="H71" s="18"/>
      <c r="I71" s="18"/>
    </row>
    <row r="72" spans="3:9" x14ac:dyDescent="0.35">
      <c r="C72" s="16" t="s">
        <v>13</v>
      </c>
      <c r="D72" s="11"/>
      <c r="E72" s="11"/>
      <c r="F72" s="11"/>
      <c r="G72" s="11"/>
      <c r="H72" s="11"/>
      <c r="I72" s="11"/>
    </row>
    <row r="73" spans="3:9" x14ac:dyDescent="0.35">
      <c r="C73" s="11"/>
      <c r="D73" s="11"/>
      <c r="E73" s="11"/>
      <c r="F73" s="11"/>
      <c r="G73" s="11"/>
      <c r="H73" s="11"/>
      <c r="I73" s="11"/>
    </row>
    <row r="74" spans="3:9" x14ac:dyDescent="0.35">
      <c r="C74" s="11"/>
      <c r="D74" s="26" t="s">
        <v>1</v>
      </c>
      <c r="E74" s="26" t="s">
        <v>2</v>
      </c>
      <c r="F74" s="11"/>
      <c r="G74" s="11"/>
      <c r="H74" s="11"/>
      <c r="I74" s="11"/>
    </row>
    <row r="75" spans="3:9" x14ac:dyDescent="0.35">
      <c r="C75" s="12" t="s">
        <v>16</v>
      </c>
      <c r="D75" s="12">
        <v>3.1213999999999999E-2</v>
      </c>
      <c r="E75" s="12">
        <f>+D75*D68/E68</f>
        <v>0.3371112</v>
      </c>
      <c r="F75" s="11"/>
      <c r="G75" s="11"/>
      <c r="H75" s="11"/>
      <c r="I75" s="11"/>
    </row>
  </sheetData>
  <mergeCells count="20">
    <mergeCell ref="C64:G64"/>
    <mergeCell ref="D66:E66"/>
    <mergeCell ref="F66:G66"/>
    <mergeCell ref="H66:I66"/>
    <mergeCell ref="H52:I52"/>
    <mergeCell ref="H39:I39"/>
    <mergeCell ref="H9:I9"/>
    <mergeCell ref="C22:G22"/>
    <mergeCell ref="D24:E24"/>
    <mergeCell ref="F24:G24"/>
    <mergeCell ref="H24:I24"/>
    <mergeCell ref="C7:G7"/>
    <mergeCell ref="D9:E9"/>
    <mergeCell ref="F9:G9"/>
    <mergeCell ref="F52:G52"/>
    <mergeCell ref="C50:G50"/>
    <mergeCell ref="D52:E52"/>
    <mergeCell ref="C37:G37"/>
    <mergeCell ref="D39:E39"/>
    <mergeCell ref="F39:G3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0:I229"/>
  <sheetViews>
    <sheetView zoomScale="70" zoomScaleNormal="70" workbookViewId="0">
      <selection activeCell="C170" sqref="C170"/>
    </sheetView>
  </sheetViews>
  <sheetFormatPr defaultColWidth="9.1796875" defaultRowHeight="14.5" x14ac:dyDescent="0.35"/>
  <cols>
    <col min="1" max="1" width="9.1796875" style="11"/>
    <col min="2" max="2" width="3.54296875" style="11" customWidth="1"/>
    <col min="3" max="3" width="59" style="11" customWidth="1"/>
    <col min="4" max="4" width="12.54296875" style="11" bestFit="1" customWidth="1"/>
    <col min="5" max="5" width="13.54296875" style="11" bestFit="1" customWidth="1"/>
    <col min="6" max="6" width="12.453125" style="11" bestFit="1" customWidth="1"/>
    <col min="7" max="7" width="23" style="11" customWidth="1"/>
    <col min="8" max="8" width="12.453125" style="11" bestFit="1" customWidth="1"/>
    <col min="9" max="9" width="11.453125" style="11" bestFit="1" customWidth="1"/>
    <col min="10" max="10" width="9.54296875" style="11" bestFit="1" customWidth="1"/>
    <col min="11" max="16384" width="9.1796875" style="11"/>
  </cols>
  <sheetData>
    <row r="10" spans="3:9" ht="31" x14ac:dyDescent="0.35">
      <c r="C10" s="28" t="s">
        <v>20</v>
      </c>
      <c r="D10" s="28"/>
      <c r="E10" s="28"/>
      <c r="F10" s="28"/>
      <c r="G10" s="28"/>
    </row>
    <row r="11" spans="3:9" x14ac:dyDescent="0.35">
      <c r="H11" s="18"/>
      <c r="I11" s="18"/>
    </row>
    <row r="12" spans="3:9" x14ac:dyDescent="0.35">
      <c r="D12" s="29" t="s">
        <v>22</v>
      </c>
      <c r="E12" s="29"/>
      <c r="H12" s="18"/>
      <c r="I12" s="18"/>
    </row>
    <row r="13" spans="3:9" x14ac:dyDescent="0.35">
      <c r="D13" s="12" t="s">
        <v>8</v>
      </c>
      <c r="E13" s="12" t="s">
        <v>9</v>
      </c>
      <c r="H13" s="18"/>
      <c r="I13" s="18"/>
    </row>
    <row r="14" spans="3:9" x14ac:dyDescent="0.35">
      <c r="C14" s="12" t="s">
        <v>10</v>
      </c>
      <c r="D14" s="23">
        <v>1100000</v>
      </c>
      <c r="E14" s="13">
        <f>+D14/10.8</f>
        <v>101851.85185185184</v>
      </c>
      <c r="H14" s="18"/>
      <c r="I14" s="18"/>
    </row>
    <row r="15" spans="3:9" x14ac:dyDescent="0.35">
      <c r="C15" s="12" t="s">
        <v>11</v>
      </c>
      <c r="D15" s="23">
        <v>5256000</v>
      </c>
      <c r="E15" s="13">
        <f>+D15/10.8</f>
        <v>486666.66666666663</v>
      </c>
      <c r="H15" s="18"/>
      <c r="I15" s="18"/>
    </row>
    <row r="16" spans="3:9" x14ac:dyDescent="0.35">
      <c r="C16" s="12" t="s">
        <v>12</v>
      </c>
      <c r="D16" s="23">
        <v>1100000</v>
      </c>
      <c r="E16" s="13">
        <f>+D16/10.8</f>
        <v>101851.85185185184</v>
      </c>
      <c r="H16" s="18"/>
      <c r="I16" s="18"/>
    </row>
    <row r="17" spans="3:9" x14ac:dyDescent="0.35">
      <c r="C17" s="17"/>
      <c r="H17" s="18"/>
      <c r="I17" s="18"/>
    </row>
    <row r="18" spans="3:9" x14ac:dyDescent="0.35">
      <c r="C18" s="16" t="s">
        <v>13</v>
      </c>
    </row>
    <row r="20" spans="3:9" x14ac:dyDescent="0.35">
      <c r="D20" s="12" t="s">
        <v>1</v>
      </c>
      <c r="E20" s="12" t="s">
        <v>2</v>
      </c>
    </row>
    <row r="21" spans="3:9" x14ac:dyDescent="0.35">
      <c r="C21" s="14" t="s">
        <v>19</v>
      </c>
      <c r="D21" s="24" t="s">
        <v>21</v>
      </c>
      <c r="E21" s="15">
        <f>+D21* D14/E14</f>
        <v>0.62640000000000007</v>
      </c>
    </row>
    <row r="23" spans="3:9" ht="31" x14ac:dyDescent="0.35">
      <c r="C23" s="28" t="s">
        <v>23</v>
      </c>
      <c r="D23" s="28"/>
      <c r="E23" s="28"/>
      <c r="F23" s="28"/>
      <c r="G23" s="28"/>
    </row>
    <row r="25" spans="3:9" x14ac:dyDescent="0.35">
      <c r="D25" s="29" t="s">
        <v>22</v>
      </c>
      <c r="E25" s="29"/>
    </row>
    <row r="26" spans="3:9" x14ac:dyDescent="0.35">
      <c r="D26" s="12" t="s">
        <v>8</v>
      </c>
      <c r="E26" s="12" t="s">
        <v>9</v>
      </c>
    </row>
    <row r="27" spans="3:9" x14ac:dyDescent="0.35">
      <c r="C27" s="12" t="s">
        <v>10</v>
      </c>
      <c r="D27" s="23">
        <v>660000</v>
      </c>
      <c r="E27" s="13">
        <f>+D27/10.8</f>
        <v>61111.111111111109</v>
      </c>
    </row>
    <row r="28" spans="3:9" x14ac:dyDescent="0.35">
      <c r="C28" s="12" t="s">
        <v>11</v>
      </c>
      <c r="D28" s="23">
        <v>2540000</v>
      </c>
      <c r="E28" s="13">
        <f>+D28/10.8</f>
        <v>235185.18518518517</v>
      </c>
    </row>
    <row r="29" spans="3:9" x14ac:dyDescent="0.35">
      <c r="C29" s="12" t="s">
        <v>12</v>
      </c>
      <c r="D29" s="23">
        <v>660000</v>
      </c>
      <c r="E29" s="13">
        <f>+D29/10.8</f>
        <v>61111.111111111109</v>
      </c>
    </row>
    <row r="30" spans="3:9" x14ac:dyDescent="0.35">
      <c r="C30" s="17"/>
    </row>
    <row r="31" spans="3:9" x14ac:dyDescent="0.35">
      <c r="C31" s="16" t="s">
        <v>13</v>
      </c>
    </row>
    <row r="33" spans="3:7" x14ac:dyDescent="0.35">
      <c r="D33" s="12" t="s">
        <v>1</v>
      </c>
      <c r="E33" s="12" t="s">
        <v>2</v>
      </c>
    </row>
    <row r="34" spans="3:7" x14ac:dyDescent="0.35">
      <c r="C34" s="14" t="s">
        <v>19</v>
      </c>
      <c r="D34" s="24">
        <v>2.35E-2</v>
      </c>
      <c r="E34" s="15">
        <f>+D34* D27/E27</f>
        <v>0.25380000000000003</v>
      </c>
    </row>
    <row r="36" spans="3:7" ht="31" x14ac:dyDescent="0.35">
      <c r="C36" s="28" t="s">
        <v>24</v>
      </c>
      <c r="D36" s="28"/>
      <c r="E36" s="28"/>
      <c r="F36" s="28"/>
      <c r="G36" s="28"/>
    </row>
    <row r="38" spans="3:7" x14ac:dyDescent="0.35">
      <c r="D38" s="29" t="s">
        <v>22</v>
      </c>
      <c r="E38" s="29"/>
    </row>
    <row r="39" spans="3:7" x14ac:dyDescent="0.35">
      <c r="D39" s="12" t="s">
        <v>8</v>
      </c>
      <c r="E39" s="12" t="s">
        <v>9</v>
      </c>
    </row>
    <row r="40" spans="3:7" x14ac:dyDescent="0.35">
      <c r="C40" s="12" t="s">
        <v>10</v>
      </c>
      <c r="D40" s="23">
        <v>660000</v>
      </c>
      <c r="E40" s="13">
        <f>+D40/10.8</f>
        <v>61111.111111111109</v>
      </c>
    </row>
    <row r="41" spans="3:7" x14ac:dyDescent="0.35">
      <c r="C41" s="12" t="s">
        <v>11</v>
      </c>
      <c r="D41" s="23">
        <v>2560000</v>
      </c>
      <c r="E41" s="13">
        <f>+D41/10.8</f>
        <v>237037.03703703702</v>
      </c>
    </row>
    <row r="42" spans="3:7" x14ac:dyDescent="0.35">
      <c r="C42" s="12" t="s">
        <v>12</v>
      </c>
      <c r="D42" s="23">
        <v>660000</v>
      </c>
      <c r="E42" s="13">
        <f>+D42/10.8</f>
        <v>61111.111111111109</v>
      </c>
    </row>
    <row r="43" spans="3:7" x14ac:dyDescent="0.35">
      <c r="C43" s="17"/>
    </row>
    <row r="44" spans="3:7" x14ac:dyDescent="0.35">
      <c r="C44" s="16" t="s">
        <v>13</v>
      </c>
    </row>
    <row r="46" spans="3:7" x14ac:dyDescent="0.35">
      <c r="D46" s="12" t="s">
        <v>1</v>
      </c>
      <c r="E46" s="12" t="s">
        <v>2</v>
      </c>
    </row>
    <row r="47" spans="3:7" x14ac:dyDescent="0.35">
      <c r="C47" s="14" t="s">
        <v>19</v>
      </c>
      <c r="D47" s="15">
        <v>2.1219999999999999E-2</v>
      </c>
      <c r="E47" s="15">
        <f>+D47* D40/E40</f>
        <v>0.22917599999999999</v>
      </c>
    </row>
    <row r="50" spans="3:7" ht="31" x14ac:dyDescent="0.35">
      <c r="C50" s="28" t="s">
        <v>25</v>
      </c>
      <c r="D50" s="28"/>
      <c r="E50" s="28"/>
      <c r="F50" s="28"/>
      <c r="G50" s="28"/>
    </row>
    <row r="52" spans="3:7" x14ac:dyDescent="0.35">
      <c r="D52" s="29" t="s">
        <v>22</v>
      </c>
      <c r="E52" s="29"/>
    </row>
    <row r="53" spans="3:7" x14ac:dyDescent="0.35">
      <c r="D53" s="12" t="s">
        <v>8</v>
      </c>
      <c r="E53" s="12" t="s">
        <v>9</v>
      </c>
    </row>
    <row r="54" spans="3:7" x14ac:dyDescent="0.35">
      <c r="C54" s="12" t="s">
        <v>10</v>
      </c>
      <c r="D54" s="23">
        <v>660000</v>
      </c>
      <c r="E54" s="13">
        <f>+D54/10.8</f>
        <v>61111.111111111109</v>
      </c>
    </row>
    <row r="55" spans="3:7" x14ac:dyDescent="0.35">
      <c r="C55" s="12" t="s">
        <v>11</v>
      </c>
      <c r="D55" s="23">
        <v>3240000</v>
      </c>
      <c r="E55" s="13">
        <f>+D55/10.8</f>
        <v>300000</v>
      </c>
    </row>
    <row r="56" spans="3:7" x14ac:dyDescent="0.35">
      <c r="C56" s="12" t="s">
        <v>12</v>
      </c>
      <c r="D56" s="23">
        <v>660000</v>
      </c>
      <c r="E56" s="13">
        <f>+D56/10.8</f>
        <v>61111.111111111109</v>
      </c>
    </row>
    <row r="57" spans="3:7" x14ac:dyDescent="0.35">
      <c r="C57" s="17"/>
    </row>
    <row r="58" spans="3:7" x14ac:dyDescent="0.35">
      <c r="C58" s="16" t="s">
        <v>13</v>
      </c>
    </row>
    <row r="60" spans="3:7" x14ac:dyDescent="0.35">
      <c r="D60" s="12" t="s">
        <v>1</v>
      </c>
      <c r="E60" s="12" t="s">
        <v>2</v>
      </c>
    </row>
    <row r="61" spans="3:7" x14ac:dyDescent="0.35">
      <c r="C61" s="14" t="s">
        <v>19</v>
      </c>
      <c r="D61" s="15">
        <v>7.1110999999999994E-2</v>
      </c>
      <c r="E61" s="15">
        <f>+D61* D54/E54</f>
        <v>0.76799879999999998</v>
      </c>
    </row>
    <row r="64" spans="3:7" ht="31" x14ac:dyDescent="0.35">
      <c r="C64" s="28" t="s">
        <v>26</v>
      </c>
      <c r="D64" s="28"/>
      <c r="E64" s="28"/>
      <c r="F64" s="28"/>
      <c r="G64" s="28"/>
    </row>
    <row r="66" spans="3:7" x14ac:dyDescent="0.35">
      <c r="D66" s="29" t="s">
        <v>22</v>
      </c>
      <c r="E66" s="29"/>
    </row>
    <row r="67" spans="3:7" x14ac:dyDescent="0.35">
      <c r="D67" s="12" t="s">
        <v>8</v>
      </c>
      <c r="E67" s="12" t="s">
        <v>9</v>
      </c>
    </row>
    <row r="68" spans="3:7" x14ac:dyDescent="0.35">
      <c r="C68" s="12" t="s">
        <v>10</v>
      </c>
      <c r="D68" s="23">
        <v>660000</v>
      </c>
      <c r="E68" s="13">
        <f>+D68/10.8</f>
        <v>61111.111111111109</v>
      </c>
    </row>
    <row r="69" spans="3:7" x14ac:dyDescent="0.35">
      <c r="C69" s="12" t="s">
        <v>11</v>
      </c>
      <c r="D69" s="23">
        <v>2360000</v>
      </c>
      <c r="E69" s="13">
        <f>+D69/10.8</f>
        <v>218518.51851851851</v>
      </c>
    </row>
    <row r="70" spans="3:7" x14ac:dyDescent="0.35">
      <c r="C70" s="12" t="s">
        <v>12</v>
      </c>
      <c r="D70" s="23">
        <v>660000</v>
      </c>
      <c r="E70" s="13">
        <f>+D70/10.8</f>
        <v>61111.111111111109</v>
      </c>
    </row>
    <row r="71" spans="3:7" x14ac:dyDescent="0.35">
      <c r="C71" s="17"/>
    </row>
    <row r="72" spans="3:7" x14ac:dyDescent="0.35">
      <c r="C72" s="16" t="s">
        <v>13</v>
      </c>
    </row>
    <row r="74" spans="3:7" x14ac:dyDescent="0.35">
      <c r="D74" s="12" t="s">
        <v>1</v>
      </c>
      <c r="E74" s="12" t="s">
        <v>2</v>
      </c>
    </row>
    <row r="75" spans="3:7" x14ac:dyDescent="0.35">
      <c r="C75" s="14" t="s">
        <v>19</v>
      </c>
      <c r="D75" s="15">
        <v>3.1111E-2</v>
      </c>
      <c r="E75" s="15">
        <f>+D75* D68/E68</f>
        <v>0.33599879999999999</v>
      </c>
    </row>
    <row r="79" spans="3:7" ht="31" x14ac:dyDescent="0.35">
      <c r="C79" s="28" t="s">
        <v>27</v>
      </c>
      <c r="D79" s="28"/>
      <c r="E79" s="28"/>
      <c r="F79" s="28"/>
      <c r="G79" s="28"/>
    </row>
    <row r="81" spans="3:7" x14ac:dyDescent="0.35">
      <c r="D81" s="29" t="s">
        <v>28</v>
      </c>
      <c r="E81" s="29"/>
    </row>
    <row r="82" spans="3:7" x14ac:dyDescent="0.35">
      <c r="D82" s="12" t="s">
        <v>8</v>
      </c>
      <c r="E82" s="12" t="s">
        <v>9</v>
      </c>
    </row>
    <row r="83" spans="3:7" x14ac:dyDescent="0.35">
      <c r="C83" s="12" t="s">
        <v>10</v>
      </c>
      <c r="D83" s="23">
        <v>550000</v>
      </c>
      <c r="E83" s="13">
        <f>+D83/10.8</f>
        <v>50925.92592592592</v>
      </c>
    </row>
    <row r="84" spans="3:7" x14ac:dyDescent="0.35">
      <c r="C84" s="12" t="s">
        <v>11</v>
      </c>
      <c r="D84" s="23">
        <v>1100000</v>
      </c>
      <c r="E84" s="13">
        <f>+D84/10.8</f>
        <v>101851.85185185184</v>
      </c>
    </row>
    <row r="85" spans="3:7" x14ac:dyDescent="0.35">
      <c r="C85" s="12" t="s">
        <v>12</v>
      </c>
      <c r="D85" s="23">
        <v>550000</v>
      </c>
      <c r="E85" s="13">
        <f>+D85/10.8</f>
        <v>50925.92592592592</v>
      </c>
    </row>
    <row r="86" spans="3:7" x14ac:dyDescent="0.35">
      <c r="C86" s="17"/>
    </row>
    <row r="87" spans="3:7" x14ac:dyDescent="0.35">
      <c r="C87" s="16" t="s">
        <v>13</v>
      </c>
    </row>
    <row r="89" spans="3:7" x14ac:dyDescent="0.35">
      <c r="D89" s="12" t="s">
        <v>1</v>
      </c>
      <c r="E89" s="12" t="s">
        <v>2</v>
      </c>
    </row>
    <row r="90" spans="3:7" x14ac:dyDescent="0.35">
      <c r="C90" s="14" t="s">
        <v>19</v>
      </c>
      <c r="D90" s="15">
        <v>5.1289999999999999E-3</v>
      </c>
      <c r="E90" s="15">
        <f>+D90* D83/E83</f>
        <v>5.5393200000000004E-2</v>
      </c>
    </row>
    <row r="93" spans="3:7" ht="31" x14ac:dyDescent="0.35">
      <c r="C93" s="28" t="s">
        <v>29</v>
      </c>
      <c r="D93" s="28"/>
      <c r="E93" s="28"/>
      <c r="F93" s="28"/>
      <c r="G93" s="28"/>
    </row>
    <row r="95" spans="3:7" x14ac:dyDescent="0.35">
      <c r="D95" s="29" t="s">
        <v>22</v>
      </c>
      <c r="E95" s="29"/>
    </row>
    <row r="96" spans="3:7" x14ac:dyDescent="0.35">
      <c r="D96" s="12" t="s">
        <v>8</v>
      </c>
      <c r="E96" s="12" t="s">
        <v>9</v>
      </c>
    </row>
    <row r="97" spans="3:7" x14ac:dyDescent="0.35">
      <c r="C97" s="12" t="s">
        <v>10</v>
      </c>
      <c r="D97" s="23">
        <v>1650000</v>
      </c>
      <c r="E97" s="13">
        <f>+D97/10.8</f>
        <v>152777.77777777778</v>
      </c>
    </row>
    <row r="98" spans="3:7" x14ac:dyDescent="0.35">
      <c r="C98" s="12" t="s">
        <v>11</v>
      </c>
      <c r="D98" s="23">
        <v>6810000</v>
      </c>
      <c r="E98" s="13">
        <f>+D98/10.8</f>
        <v>630555.5555555555</v>
      </c>
    </row>
    <row r="99" spans="3:7" x14ac:dyDescent="0.35">
      <c r="C99" s="12" t="s">
        <v>12</v>
      </c>
      <c r="D99" s="23">
        <v>1650000</v>
      </c>
      <c r="E99" s="13">
        <f>+D99/10.8</f>
        <v>152777.77777777778</v>
      </c>
    </row>
    <row r="100" spans="3:7" x14ac:dyDescent="0.35">
      <c r="C100" s="17"/>
    </row>
    <row r="101" spans="3:7" x14ac:dyDescent="0.35">
      <c r="C101" s="16" t="s">
        <v>13</v>
      </c>
    </row>
    <row r="103" spans="3:7" x14ac:dyDescent="0.35">
      <c r="D103" s="12" t="s">
        <v>1</v>
      </c>
      <c r="E103" s="12" t="s">
        <v>2</v>
      </c>
    </row>
    <row r="104" spans="3:7" x14ac:dyDescent="0.35">
      <c r="C104" s="14" t="s">
        <v>19</v>
      </c>
      <c r="D104" s="15">
        <v>6.1110999999999999E-2</v>
      </c>
      <c r="E104" s="15">
        <f>+D104* D97/E97</f>
        <v>0.6599988</v>
      </c>
    </row>
    <row r="107" spans="3:7" ht="31" x14ac:dyDescent="0.35">
      <c r="C107" s="28" t="s">
        <v>30</v>
      </c>
      <c r="D107" s="28"/>
      <c r="E107" s="28"/>
      <c r="F107" s="28"/>
      <c r="G107" s="28"/>
    </row>
    <row r="109" spans="3:7" x14ac:dyDescent="0.35">
      <c r="D109" s="29" t="s">
        <v>22</v>
      </c>
      <c r="E109" s="29"/>
    </row>
    <row r="110" spans="3:7" x14ac:dyDescent="0.35">
      <c r="D110" s="12" t="s">
        <v>8</v>
      </c>
      <c r="E110" s="12" t="s">
        <v>9</v>
      </c>
    </row>
    <row r="111" spans="3:7" x14ac:dyDescent="0.35">
      <c r="C111" s="12" t="s">
        <v>10</v>
      </c>
      <c r="D111" s="23">
        <v>660000</v>
      </c>
      <c r="E111" s="13">
        <f>+D111/10.8</f>
        <v>61111.111111111109</v>
      </c>
    </row>
    <row r="112" spans="3:7" x14ac:dyDescent="0.35">
      <c r="C112" s="12" t="s">
        <v>11</v>
      </c>
      <c r="D112" s="23">
        <v>2760000</v>
      </c>
      <c r="E112" s="13">
        <f>+D112/10.8</f>
        <v>255555.55555555553</v>
      </c>
    </row>
    <row r="113" spans="3:7" x14ac:dyDescent="0.35">
      <c r="C113" s="12" t="s">
        <v>12</v>
      </c>
      <c r="D113" s="23">
        <v>660000</v>
      </c>
      <c r="E113" s="13">
        <f>+D113/10.8</f>
        <v>61111.111111111109</v>
      </c>
    </row>
    <row r="114" spans="3:7" x14ac:dyDescent="0.35">
      <c r="C114" s="17"/>
    </row>
    <row r="115" spans="3:7" x14ac:dyDescent="0.35">
      <c r="C115" s="16" t="s">
        <v>13</v>
      </c>
    </row>
    <row r="117" spans="3:7" x14ac:dyDescent="0.35">
      <c r="D117" s="12" t="s">
        <v>1</v>
      </c>
      <c r="E117" s="12" t="s">
        <v>2</v>
      </c>
    </row>
    <row r="118" spans="3:7" x14ac:dyDescent="0.35">
      <c r="C118" s="14" t="s">
        <v>19</v>
      </c>
      <c r="D118" s="15">
        <v>2.1111000000000001E-2</v>
      </c>
      <c r="E118" s="15">
        <f>+D118* D111/E111</f>
        <v>0.2279988</v>
      </c>
    </row>
    <row r="121" spans="3:7" ht="31" x14ac:dyDescent="0.35">
      <c r="C121" s="28" t="s">
        <v>31</v>
      </c>
      <c r="D121" s="28"/>
      <c r="E121" s="28"/>
      <c r="F121" s="28"/>
      <c r="G121" s="28"/>
    </row>
    <row r="123" spans="3:7" x14ac:dyDescent="0.35">
      <c r="D123" s="29" t="s">
        <v>22</v>
      </c>
      <c r="E123" s="29"/>
    </row>
    <row r="124" spans="3:7" x14ac:dyDescent="0.35">
      <c r="D124" s="12" t="s">
        <v>8</v>
      </c>
      <c r="E124" s="12" t="s">
        <v>9</v>
      </c>
    </row>
    <row r="125" spans="3:7" x14ac:dyDescent="0.35">
      <c r="C125" s="12" t="s">
        <v>10</v>
      </c>
      <c r="D125" s="23">
        <v>1650000</v>
      </c>
      <c r="E125" s="13">
        <f>+D125/10.8</f>
        <v>152777.77777777778</v>
      </c>
    </row>
    <row r="126" spans="3:7" x14ac:dyDescent="0.35">
      <c r="C126" s="12" t="s">
        <v>11</v>
      </c>
      <c r="D126" s="23">
        <v>4300000</v>
      </c>
      <c r="E126" s="13">
        <f>+D126/10.8</f>
        <v>398148.14814814815</v>
      </c>
    </row>
    <row r="127" spans="3:7" x14ac:dyDescent="0.35">
      <c r="C127" s="12" t="s">
        <v>12</v>
      </c>
      <c r="D127" s="23">
        <v>1650000</v>
      </c>
      <c r="E127" s="13">
        <f>+D127/10.8</f>
        <v>152777.77777777778</v>
      </c>
    </row>
    <row r="128" spans="3:7" x14ac:dyDescent="0.35">
      <c r="C128" s="17"/>
    </row>
    <row r="129" spans="3:7" x14ac:dyDescent="0.35">
      <c r="C129" s="16" t="s">
        <v>13</v>
      </c>
    </row>
    <row r="131" spans="3:7" x14ac:dyDescent="0.35">
      <c r="D131" s="12" t="s">
        <v>1</v>
      </c>
      <c r="E131" s="12" t="s">
        <v>2</v>
      </c>
    </row>
    <row r="132" spans="3:7" x14ac:dyDescent="0.35">
      <c r="C132" s="14" t="s">
        <v>19</v>
      </c>
      <c r="D132" s="15">
        <v>6.2111E-2</v>
      </c>
      <c r="E132" s="15">
        <f>+D132* D125/E125</f>
        <v>0.67079879999999992</v>
      </c>
    </row>
    <row r="135" spans="3:7" ht="31" x14ac:dyDescent="0.35">
      <c r="C135" s="28" t="s">
        <v>32</v>
      </c>
      <c r="D135" s="28"/>
      <c r="E135" s="28"/>
      <c r="F135" s="28"/>
      <c r="G135" s="28"/>
    </row>
    <row r="137" spans="3:7" x14ac:dyDescent="0.35">
      <c r="D137" s="29" t="s">
        <v>22</v>
      </c>
      <c r="E137" s="29"/>
    </row>
    <row r="138" spans="3:7" x14ac:dyDescent="0.35">
      <c r="D138" s="12" t="s">
        <v>8</v>
      </c>
      <c r="E138" s="12" t="s">
        <v>9</v>
      </c>
    </row>
    <row r="139" spans="3:7" x14ac:dyDescent="0.35">
      <c r="C139" s="12" t="s">
        <v>10</v>
      </c>
      <c r="D139" s="23">
        <v>660000</v>
      </c>
      <c r="E139" s="13">
        <f>+D139/10.8</f>
        <v>61111.111111111109</v>
      </c>
    </row>
    <row r="140" spans="3:7" x14ac:dyDescent="0.35">
      <c r="C140" s="12" t="s">
        <v>11</v>
      </c>
      <c r="D140" s="23">
        <v>1420000</v>
      </c>
      <c r="E140" s="13">
        <f>+D140/10.8</f>
        <v>131481.48148148146</v>
      </c>
    </row>
    <row r="141" spans="3:7" x14ac:dyDescent="0.35">
      <c r="C141" s="12" t="s">
        <v>12</v>
      </c>
      <c r="D141" s="23">
        <v>660000</v>
      </c>
      <c r="E141" s="13">
        <f>+D141/10.8</f>
        <v>61111.111111111109</v>
      </c>
    </row>
    <row r="142" spans="3:7" x14ac:dyDescent="0.35">
      <c r="C142" s="17"/>
    </row>
    <row r="143" spans="3:7" x14ac:dyDescent="0.35">
      <c r="C143" s="16" t="s">
        <v>13</v>
      </c>
    </row>
    <row r="145" spans="3:7" x14ac:dyDescent="0.35">
      <c r="D145" s="12" t="s">
        <v>1</v>
      </c>
      <c r="E145" s="12" t="s">
        <v>2</v>
      </c>
    </row>
    <row r="146" spans="3:7" x14ac:dyDescent="0.35">
      <c r="C146" s="14" t="s">
        <v>19</v>
      </c>
      <c r="D146" s="15">
        <v>1.1110999999999999E-2</v>
      </c>
      <c r="E146" s="15">
        <f>+D146* D139/E139</f>
        <v>0.11999879999999999</v>
      </c>
    </row>
    <row r="149" spans="3:7" ht="31" x14ac:dyDescent="0.35">
      <c r="C149" s="28" t="s">
        <v>34</v>
      </c>
      <c r="D149" s="28"/>
      <c r="E149" s="28"/>
      <c r="F149" s="28"/>
      <c r="G149" s="28"/>
    </row>
    <row r="151" spans="3:7" x14ac:dyDescent="0.35">
      <c r="D151" s="29" t="s">
        <v>22</v>
      </c>
      <c r="E151" s="29"/>
    </row>
    <row r="152" spans="3:7" x14ac:dyDescent="0.35">
      <c r="D152" s="12" t="s">
        <v>8</v>
      </c>
      <c r="E152" s="12" t="s">
        <v>9</v>
      </c>
    </row>
    <row r="153" spans="3:7" x14ac:dyDescent="0.35">
      <c r="C153" s="12" t="s">
        <v>10</v>
      </c>
      <c r="D153" s="23">
        <v>1800000</v>
      </c>
      <c r="E153" s="13">
        <f>+D153/10.8</f>
        <v>166666.66666666666</v>
      </c>
    </row>
    <row r="154" spans="3:7" x14ac:dyDescent="0.35">
      <c r="C154" s="12" t="s">
        <v>11</v>
      </c>
      <c r="D154" s="23">
        <v>3590000</v>
      </c>
      <c r="E154" s="13">
        <f>+D154/10.8</f>
        <v>332407.40740740736</v>
      </c>
    </row>
    <row r="155" spans="3:7" x14ac:dyDescent="0.35">
      <c r="C155" s="12" t="s">
        <v>12</v>
      </c>
      <c r="D155" s="23">
        <v>1800000</v>
      </c>
      <c r="E155" s="13">
        <f>+D155/10.8</f>
        <v>166666.66666666666</v>
      </c>
    </row>
    <row r="156" spans="3:7" x14ac:dyDescent="0.35">
      <c r="C156" s="17"/>
    </row>
    <row r="157" spans="3:7" x14ac:dyDescent="0.35">
      <c r="C157" s="16" t="s">
        <v>13</v>
      </c>
    </row>
    <row r="159" spans="3:7" x14ac:dyDescent="0.35">
      <c r="D159" s="12" t="s">
        <v>1</v>
      </c>
      <c r="E159" s="12" t="s">
        <v>2</v>
      </c>
    </row>
    <row r="160" spans="3:7" x14ac:dyDescent="0.35">
      <c r="C160" s="14" t="s">
        <v>19</v>
      </c>
      <c r="D160" s="15">
        <v>5.1110999999999997E-2</v>
      </c>
      <c r="E160" s="15">
        <f>+D160* D153/E153</f>
        <v>0.55199880000000001</v>
      </c>
    </row>
    <row r="163" spans="3:7" ht="31" x14ac:dyDescent="0.35">
      <c r="C163" s="28" t="s">
        <v>33</v>
      </c>
      <c r="D163" s="28"/>
      <c r="E163" s="28"/>
      <c r="F163" s="28"/>
      <c r="G163" s="28"/>
    </row>
    <row r="165" spans="3:7" x14ac:dyDescent="0.35">
      <c r="D165" s="29" t="s">
        <v>22</v>
      </c>
      <c r="E165" s="29"/>
    </row>
    <row r="166" spans="3:7" x14ac:dyDescent="0.35">
      <c r="D166" s="12" t="s">
        <v>8</v>
      </c>
      <c r="E166" s="12" t="s">
        <v>9</v>
      </c>
    </row>
    <row r="167" spans="3:7" x14ac:dyDescent="0.35">
      <c r="C167" s="12" t="s">
        <v>40</v>
      </c>
      <c r="D167" s="23">
        <v>1735770</v>
      </c>
      <c r="E167" s="13">
        <f>+D167/10.8</f>
        <v>160719.44444444444</v>
      </c>
    </row>
    <row r="168" spans="3:7" x14ac:dyDescent="0.35">
      <c r="C168" s="12" t="s">
        <v>11</v>
      </c>
      <c r="D168" s="23">
        <v>1735770</v>
      </c>
      <c r="E168" s="13">
        <f>+D168/10.8</f>
        <v>160719.44444444444</v>
      </c>
    </row>
    <row r="169" spans="3:7" x14ac:dyDescent="0.35">
      <c r="C169" s="12" t="s">
        <v>41</v>
      </c>
      <c r="D169" s="23">
        <v>1735770</v>
      </c>
      <c r="E169" s="13">
        <f>+D169/10.8</f>
        <v>160719.44444444444</v>
      </c>
    </row>
    <row r="170" spans="3:7" x14ac:dyDescent="0.35">
      <c r="C170" s="17" t="s">
        <v>42</v>
      </c>
    </row>
    <row r="171" spans="3:7" x14ac:dyDescent="0.35">
      <c r="C171" s="16" t="s">
        <v>13</v>
      </c>
    </row>
    <row r="173" spans="3:7" x14ac:dyDescent="0.35">
      <c r="D173" s="12" t="s">
        <v>1</v>
      </c>
      <c r="E173" s="12" t="s">
        <v>2</v>
      </c>
    </row>
    <row r="174" spans="3:7" x14ac:dyDescent="0.35">
      <c r="C174" s="14" t="s">
        <v>19</v>
      </c>
      <c r="D174" s="15">
        <v>2.1110999999999999E-3</v>
      </c>
      <c r="E174" s="15">
        <f>+D174* D167/E167</f>
        <v>2.2799879999999998E-2</v>
      </c>
    </row>
    <row r="177" spans="3:7" ht="31" x14ac:dyDescent="0.35">
      <c r="C177" s="28" t="s">
        <v>35</v>
      </c>
      <c r="D177" s="28"/>
      <c r="E177" s="28"/>
      <c r="F177" s="28"/>
      <c r="G177" s="28"/>
    </row>
    <row r="179" spans="3:7" x14ac:dyDescent="0.35">
      <c r="D179" s="29" t="s">
        <v>22</v>
      </c>
      <c r="E179" s="29"/>
    </row>
    <row r="180" spans="3:7" x14ac:dyDescent="0.35">
      <c r="D180" s="12" t="s">
        <v>8</v>
      </c>
      <c r="E180" s="12" t="s">
        <v>9</v>
      </c>
    </row>
    <row r="181" spans="3:7" x14ac:dyDescent="0.35">
      <c r="C181" s="12" t="s">
        <v>10</v>
      </c>
      <c r="D181" s="23">
        <v>2160000</v>
      </c>
      <c r="E181" s="13">
        <f>+D181/10.8</f>
        <v>200000</v>
      </c>
    </row>
    <row r="182" spans="3:7" x14ac:dyDescent="0.35">
      <c r="C182" s="12" t="s">
        <v>11</v>
      </c>
      <c r="D182" s="23">
        <v>4741000</v>
      </c>
      <c r="E182" s="13">
        <f>+D182/10.8</f>
        <v>438981.48148148146</v>
      </c>
    </row>
    <row r="183" spans="3:7" x14ac:dyDescent="0.35">
      <c r="C183" s="12" t="s">
        <v>12</v>
      </c>
      <c r="D183" s="23">
        <v>2160000</v>
      </c>
      <c r="E183" s="13">
        <f>+D183/10.8</f>
        <v>200000</v>
      </c>
    </row>
    <row r="184" spans="3:7" x14ac:dyDescent="0.35">
      <c r="C184" s="17"/>
    </row>
    <row r="185" spans="3:7" x14ac:dyDescent="0.35">
      <c r="C185" s="16" t="s">
        <v>13</v>
      </c>
    </row>
    <row r="187" spans="3:7" x14ac:dyDescent="0.35">
      <c r="D187" s="12" t="s">
        <v>1</v>
      </c>
      <c r="E187" s="12" t="s">
        <v>2</v>
      </c>
    </row>
    <row r="188" spans="3:7" x14ac:dyDescent="0.35">
      <c r="C188" s="14" t="s">
        <v>19</v>
      </c>
      <c r="D188" s="15">
        <v>5.0099999999999997E-3</v>
      </c>
      <c r="E188" s="15">
        <f>+D188* D181/E181</f>
        <v>5.4107999999999989E-2</v>
      </c>
    </row>
    <row r="191" spans="3:7" ht="31" x14ac:dyDescent="0.35">
      <c r="C191" s="28" t="s">
        <v>36</v>
      </c>
      <c r="D191" s="28"/>
      <c r="E191" s="28"/>
      <c r="F191" s="28"/>
      <c r="G191" s="28"/>
    </row>
    <row r="193" spans="3:7" x14ac:dyDescent="0.35">
      <c r="D193" s="29" t="s">
        <v>22</v>
      </c>
      <c r="E193" s="29"/>
    </row>
    <row r="194" spans="3:7" x14ac:dyDescent="0.35">
      <c r="D194" s="12" t="s">
        <v>8</v>
      </c>
      <c r="E194" s="12" t="s">
        <v>9</v>
      </c>
    </row>
    <row r="195" spans="3:7" x14ac:dyDescent="0.35">
      <c r="C195" s="12" t="s">
        <v>10</v>
      </c>
      <c r="D195" s="23">
        <v>2880000</v>
      </c>
      <c r="E195" s="13">
        <f>+D195/10.8</f>
        <v>266666.66666666663</v>
      </c>
    </row>
    <row r="196" spans="3:7" x14ac:dyDescent="0.35">
      <c r="C196" s="12" t="s">
        <v>11</v>
      </c>
      <c r="D196" s="23">
        <v>11260000</v>
      </c>
      <c r="E196" s="13">
        <f>+D196/10.8</f>
        <v>1042592.5925925925</v>
      </c>
    </row>
    <row r="197" spans="3:7" x14ac:dyDescent="0.35">
      <c r="C197" s="12" t="s">
        <v>12</v>
      </c>
      <c r="D197" s="23">
        <v>2880000</v>
      </c>
      <c r="E197" s="13">
        <f>+D197/10.8</f>
        <v>266666.66666666663</v>
      </c>
    </row>
    <row r="198" spans="3:7" x14ac:dyDescent="0.35">
      <c r="C198" s="17"/>
    </row>
    <row r="199" spans="3:7" x14ac:dyDescent="0.35">
      <c r="C199" s="16" t="s">
        <v>13</v>
      </c>
    </row>
    <row r="201" spans="3:7" x14ac:dyDescent="0.35">
      <c r="D201" s="12" t="s">
        <v>1</v>
      </c>
      <c r="E201" s="12" t="s">
        <v>2</v>
      </c>
    </row>
    <row r="202" spans="3:7" x14ac:dyDescent="0.35">
      <c r="C202" s="14" t="s">
        <v>19</v>
      </c>
      <c r="D202" s="25">
        <v>1.1599999999999999E-2</v>
      </c>
      <c r="E202" s="15">
        <f>+D202* D195/E195</f>
        <v>0.12528000000000003</v>
      </c>
    </row>
    <row r="204" spans="3:7" ht="31" x14ac:dyDescent="0.35">
      <c r="C204" s="28" t="s">
        <v>37</v>
      </c>
      <c r="D204" s="28"/>
      <c r="E204" s="28"/>
      <c r="F204" s="28"/>
      <c r="G204" s="28"/>
    </row>
    <row r="206" spans="3:7" x14ac:dyDescent="0.35">
      <c r="D206" s="29" t="s">
        <v>22</v>
      </c>
      <c r="E206" s="29"/>
    </row>
    <row r="207" spans="3:7" x14ac:dyDescent="0.35">
      <c r="D207" s="12" t="s">
        <v>8</v>
      </c>
      <c r="E207" s="12" t="s">
        <v>9</v>
      </c>
    </row>
    <row r="208" spans="3:7" x14ac:dyDescent="0.35">
      <c r="C208" s="12" t="s">
        <v>10</v>
      </c>
      <c r="D208" s="23">
        <v>2880000</v>
      </c>
      <c r="E208" s="13">
        <f>+D208/10.8</f>
        <v>266666.66666666663</v>
      </c>
    </row>
    <row r="209" spans="3:7" x14ac:dyDescent="0.35">
      <c r="C209" s="12" t="s">
        <v>11</v>
      </c>
      <c r="D209" s="23">
        <v>7920000</v>
      </c>
      <c r="E209" s="13">
        <f>+D209/10.8</f>
        <v>733333.33333333326</v>
      </c>
    </row>
    <row r="210" spans="3:7" x14ac:dyDescent="0.35">
      <c r="C210" s="12" t="s">
        <v>12</v>
      </c>
      <c r="D210" s="23">
        <v>2880000</v>
      </c>
      <c r="E210" s="13">
        <f>+D210/10.8</f>
        <v>266666.66666666663</v>
      </c>
    </row>
    <row r="211" spans="3:7" x14ac:dyDescent="0.35">
      <c r="C211" s="17"/>
    </row>
    <row r="212" spans="3:7" x14ac:dyDescent="0.35">
      <c r="C212" s="16" t="s">
        <v>13</v>
      </c>
    </row>
    <row r="214" spans="3:7" x14ac:dyDescent="0.35">
      <c r="D214" s="12" t="s">
        <v>1</v>
      </c>
      <c r="E214" s="12" t="s">
        <v>2</v>
      </c>
    </row>
    <row r="215" spans="3:7" x14ac:dyDescent="0.35">
      <c r="C215" s="14" t="s">
        <v>19</v>
      </c>
      <c r="D215" s="25">
        <v>2.5111000000000001E-2</v>
      </c>
      <c r="E215" s="15">
        <f>+D215* D208/E208</f>
        <v>0.27119880000000007</v>
      </c>
    </row>
    <row r="218" spans="3:7" ht="31" x14ac:dyDescent="0.35">
      <c r="C218" s="28" t="s">
        <v>39</v>
      </c>
      <c r="D218" s="28"/>
      <c r="E218" s="28"/>
      <c r="F218" s="28"/>
      <c r="G218" s="28"/>
    </row>
    <row r="220" spans="3:7" x14ac:dyDescent="0.35">
      <c r="D220" s="29" t="s">
        <v>22</v>
      </c>
      <c r="E220" s="29"/>
    </row>
    <row r="221" spans="3:7" x14ac:dyDescent="0.35">
      <c r="D221" s="12" t="s">
        <v>8</v>
      </c>
      <c r="E221" s="12" t="s">
        <v>9</v>
      </c>
    </row>
    <row r="222" spans="3:7" x14ac:dyDescent="0.35">
      <c r="C222" s="12" t="s">
        <v>10</v>
      </c>
      <c r="D222" s="23">
        <v>4320000</v>
      </c>
      <c r="E222" s="13">
        <f>+D222/10.8</f>
        <v>400000</v>
      </c>
    </row>
    <row r="223" spans="3:7" x14ac:dyDescent="0.35">
      <c r="C223" s="12" t="s">
        <v>11</v>
      </c>
      <c r="D223" s="23">
        <v>4320000</v>
      </c>
      <c r="E223" s="13">
        <f>+D223/10.8</f>
        <v>400000</v>
      </c>
    </row>
    <row r="224" spans="3:7" x14ac:dyDescent="0.35">
      <c r="C224" s="12" t="s">
        <v>12</v>
      </c>
      <c r="D224" s="23">
        <v>4320000</v>
      </c>
      <c r="E224" s="13">
        <f>+D224/10.8</f>
        <v>400000</v>
      </c>
    </row>
    <row r="225" spans="3:5" x14ac:dyDescent="0.35">
      <c r="C225" s="17"/>
    </row>
    <row r="226" spans="3:5" x14ac:dyDescent="0.35">
      <c r="C226" s="16" t="s">
        <v>13</v>
      </c>
    </row>
    <row r="228" spans="3:5" x14ac:dyDescent="0.35">
      <c r="D228" s="12" t="s">
        <v>1</v>
      </c>
      <c r="E228" s="12" t="s">
        <v>2</v>
      </c>
    </row>
    <row r="229" spans="3:5" x14ac:dyDescent="0.35">
      <c r="C229" s="14" t="s">
        <v>19</v>
      </c>
      <c r="D229" s="27">
        <v>9.9999999999999995E-7</v>
      </c>
      <c r="E229" s="15">
        <f>+D229* D222/E222</f>
        <v>1.0799999999999998E-5</v>
      </c>
    </row>
  </sheetData>
  <mergeCells count="32">
    <mergeCell ref="C93:G93"/>
    <mergeCell ref="C177:G177"/>
    <mergeCell ref="D38:E38"/>
    <mergeCell ref="C191:G191"/>
    <mergeCell ref="D193:E193"/>
    <mergeCell ref="C10:G10"/>
    <mergeCell ref="D12:E12"/>
    <mergeCell ref="C23:G23"/>
    <mergeCell ref="D25:E25"/>
    <mergeCell ref="C36:G36"/>
    <mergeCell ref="D123:E123"/>
    <mergeCell ref="C50:G50"/>
    <mergeCell ref="D52:E52"/>
    <mergeCell ref="C64:G64"/>
    <mergeCell ref="D66:E66"/>
    <mergeCell ref="C79:G79"/>
    <mergeCell ref="D81:E81"/>
    <mergeCell ref="D165:E165"/>
    <mergeCell ref="D95:E95"/>
    <mergeCell ref="C107:G107"/>
    <mergeCell ref="D109:E109"/>
    <mergeCell ref="C121:G121"/>
    <mergeCell ref="C135:G135"/>
    <mergeCell ref="D137:E137"/>
    <mergeCell ref="C149:G149"/>
    <mergeCell ref="D151:E151"/>
    <mergeCell ref="C163:G163"/>
    <mergeCell ref="C218:G218"/>
    <mergeCell ref="D220:E220"/>
    <mergeCell ref="C204:G204"/>
    <mergeCell ref="D206:E206"/>
    <mergeCell ref="D179:E17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Stagionale</vt:lpstr>
      <vt:lpstr>Brevi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Ceragioli</dc:creator>
  <cp:lastModifiedBy>Marco Paese</cp:lastModifiedBy>
  <dcterms:created xsi:type="dcterms:W3CDTF">2018-12-28T08:57:52Z</dcterms:created>
  <dcterms:modified xsi:type="dcterms:W3CDTF">2021-11-03T16:06:28Z</dcterms:modified>
</cp:coreProperties>
</file>